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for submission/FINAL SUBMISSION/"/>
    </mc:Choice>
  </mc:AlternateContent>
  <xr:revisionPtr revIDLastSave="0" documentId="13_ncr:1_{35C0D0BB-F83A-0544-8B4C-649FDCEA8375}" xr6:coauthVersionLast="47" xr6:coauthVersionMax="47" xr10:uidLastSave="{00000000-0000-0000-0000-000000000000}"/>
  <bookViews>
    <workbookView xWindow="0" yWindow="500" windowWidth="23620" windowHeight="13220" tabRatio="854" activeTab="7" xr2:uid="{83E8FB63-3280-4618-9F6E-81F0C0903675}"/>
  </bookViews>
  <sheets>
    <sheet name="Figure 6B" sheetId="48" r:id="rId1"/>
    <sheet name="Figure 6C" sheetId="49" r:id="rId2"/>
    <sheet name="Figure 6D" sheetId="50" r:id="rId3"/>
    <sheet name="Figure 6E" sheetId="51" r:id="rId4"/>
    <sheet name="Figure 6G" sheetId="52" r:id="rId5"/>
    <sheet name="Figure 6H" sheetId="53" r:id="rId6"/>
    <sheet name="Figure 6I" sheetId="54" r:id="rId7"/>
    <sheet name="Figure 6J" sheetId="5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5" i="55" l="1"/>
  <c r="AC6" i="55"/>
  <c r="AC7" i="55"/>
  <c r="AC8" i="55"/>
  <c r="AC9" i="55"/>
  <c r="AC10" i="55"/>
  <c r="AC4" i="55"/>
  <c r="AB5" i="55"/>
  <c r="AB6" i="55"/>
  <c r="AB7" i="55"/>
  <c r="AB8" i="55"/>
  <c r="AB9" i="55"/>
  <c r="AB10" i="55"/>
  <c r="AB4" i="55"/>
  <c r="K4" i="55"/>
  <c r="J5" i="55"/>
  <c r="K5" i="55" s="1"/>
  <c r="J6" i="55"/>
  <c r="K6" i="55" s="1"/>
  <c r="J7" i="55"/>
  <c r="K7" i="55" s="1"/>
  <c r="J8" i="55"/>
  <c r="K8" i="55" s="1"/>
  <c r="J9" i="55"/>
  <c r="K9" i="55" s="1"/>
  <c r="J10" i="55"/>
  <c r="K10" i="55" s="1"/>
  <c r="J4" i="55"/>
  <c r="D87" i="54"/>
  <c r="C87" i="54"/>
  <c r="D86" i="54"/>
  <c r="C86" i="54"/>
  <c r="B76" i="54"/>
  <c r="B77" i="54" s="1"/>
  <c r="B78" i="54" s="1"/>
  <c r="B79" i="54" s="1"/>
  <c r="B80" i="54" s="1"/>
  <c r="B81" i="54" s="1"/>
  <c r="B82" i="54" s="1"/>
  <c r="B83" i="54" s="1"/>
  <c r="B84" i="54" s="1"/>
  <c r="B85" i="54" s="1"/>
  <c r="B75" i="54"/>
  <c r="AB5" i="54"/>
  <c r="AB6" i="54"/>
  <c r="AB7" i="54"/>
  <c r="AB8" i="54"/>
  <c r="AB9" i="54"/>
  <c r="AB10" i="54"/>
  <c r="AB11" i="54"/>
  <c r="AB12" i="54"/>
  <c r="AB13" i="54"/>
  <c r="AB14" i="54"/>
  <c r="AB15" i="54"/>
  <c r="AB16" i="54"/>
  <c r="AB17" i="54"/>
  <c r="AB18" i="54"/>
  <c r="AB19" i="54"/>
  <c r="AB20" i="54"/>
  <c r="AB21" i="54"/>
  <c r="AB22" i="54"/>
  <c r="AB23" i="54"/>
  <c r="AB24" i="54"/>
  <c r="AB25" i="54"/>
  <c r="AB26" i="54"/>
  <c r="AB27" i="54"/>
  <c r="AB28" i="54"/>
  <c r="AB29" i="54"/>
  <c r="AB30" i="54"/>
  <c r="AB31" i="54"/>
  <c r="AB32" i="54"/>
  <c r="AB33" i="54"/>
  <c r="AB34" i="54"/>
  <c r="AB35" i="54"/>
  <c r="AB36" i="54"/>
  <c r="AB37" i="54"/>
  <c r="AB38" i="54"/>
  <c r="AB39" i="54"/>
  <c r="AB40" i="54"/>
  <c r="AB41" i="54"/>
  <c r="AB42" i="54"/>
  <c r="AB43" i="54"/>
  <c r="AB44" i="54"/>
  <c r="AB45" i="54"/>
  <c r="AB46" i="54"/>
  <c r="AB47" i="54"/>
  <c r="AB48" i="54"/>
  <c r="AB49" i="54"/>
  <c r="AB50" i="54"/>
  <c r="AB51" i="54"/>
  <c r="AB52" i="54"/>
  <c r="AB53" i="54"/>
  <c r="AB54" i="54"/>
  <c r="AB55" i="54"/>
  <c r="AB56" i="54"/>
  <c r="AB57" i="54"/>
  <c r="AB58" i="54"/>
  <c r="AB59" i="54"/>
  <c r="AB60" i="54"/>
  <c r="AB61" i="54"/>
  <c r="AB62" i="54"/>
  <c r="AB63" i="54"/>
  <c r="AB64" i="54"/>
  <c r="AB65" i="54"/>
  <c r="AB66" i="54"/>
  <c r="AB67" i="54"/>
  <c r="AB68" i="54"/>
  <c r="AB69" i="54"/>
  <c r="AB70" i="54"/>
  <c r="AB4" i="54"/>
  <c r="AA5" i="54"/>
  <c r="AA6" i="54"/>
  <c r="AA7" i="54"/>
  <c r="AA8" i="54"/>
  <c r="AA9" i="54"/>
  <c r="AA10" i="54"/>
  <c r="AA11" i="54"/>
  <c r="AA12" i="54"/>
  <c r="AA13" i="54"/>
  <c r="AA14" i="54"/>
  <c r="AA15" i="54"/>
  <c r="AA16" i="54"/>
  <c r="AA17" i="54"/>
  <c r="AA18" i="54"/>
  <c r="AA19" i="54"/>
  <c r="AA20" i="54"/>
  <c r="AA21" i="54"/>
  <c r="AA22" i="54"/>
  <c r="AA23" i="54"/>
  <c r="AA24" i="54"/>
  <c r="AA25" i="54"/>
  <c r="AA26" i="54"/>
  <c r="AA27" i="54"/>
  <c r="AA28" i="54"/>
  <c r="AA29" i="54"/>
  <c r="AA30" i="54"/>
  <c r="AA31" i="54"/>
  <c r="AA32" i="54"/>
  <c r="AA33" i="54"/>
  <c r="AA34" i="54"/>
  <c r="AA35" i="54"/>
  <c r="AA36" i="54"/>
  <c r="AA37" i="54"/>
  <c r="AA38" i="54"/>
  <c r="AA39" i="54"/>
  <c r="AA40" i="54"/>
  <c r="AA41" i="54"/>
  <c r="AA42" i="54"/>
  <c r="AA43" i="54"/>
  <c r="AA44" i="54"/>
  <c r="AA45" i="54"/>
  <c r="AA46" i="54"/>
  <c r="AA47" i="54"/>
  <c r="AA48" i="54"/>
  <c r="AA49" i="54"/>
  <c r="AA50" i="54"/>
  <c r="AA51" i="54"/>
  <c r="AA52" i="54"/>
  <c r="AA53" i="54"/>
  <c r="AA54" i="54"/>
  <c r="AA55" i="54"/>
  <c r="AA56" i="54"/>
  <c r="AA57" i="54"/>
  <c r="AA58" i="54"/>
  <c r="AA59" i="54"/>
  <c r="AA60" i="54"/>
  <c r="AA61" i="54"/>
  <c r="AA62" i="54"/>
  <c r="AA63" i="54"/>
  <c r="AA64" i="54"/>
  <c r="AA65" i="54"/>
  <c r="AA66" i="54"/>
  <c r="AA67" i="54"/>
  <c r="AA68" i="54"/>
  <c r="AA69" i="54"/>
  <c r="AA70" i="54"/>
  <c r="AA4" i="54"/>
  <c r="K5" i="54"/>
  <c r="K6" i="54"/>
  <c r="K7" i="54"/>
  <c r="K8" i="54"/>
  <c r="K9" i="54"/>
  <c r="K10" i="54"/>
  <c r="K11" i="54"/>
  <c r="K12" i="54"/>
  <c r="K13" i="54"/>
  <c r="K14" i="54"/>
  <c r="K15" i="54"/>
  <c r="K16" i="54"/>
  <c r="K17" i="54"/>
  <c r="K18" i="54"/>
  <c r="K19" i="54"/>
  <c r="K20" i="54"/>
  <c r="K21" i="54"/>
  <c r="K22" i="54"/>
  <c r="K23" i="54"/>
  <c r="K24" i="54"/>
  <c r="K25" i="54"/>
  <c r="K26" i="54"/>
  <c r="K27" i="54"/>
  <c r="K28" i="54"/>
  <c r="K29" i="54"/>
  <c r="K30" i="54"/>
  <c r="K31" i="54"/>
  <c r="K32" i="54"/>
  <c r="K33" i="54"/>
  <c r="K34" i="54"/>
  <c r="K35" i="54"/>
  <c r="K36" i="54"/>
  <c r="K37" i="54"/>
  <c r="K38" i="54"/>
  <c r="K39" i="54"/>
  <c r="K40" i="54"/>
  <c r="K41" i="54"/>
  <c r="K42" i="54"/>
  <c r="K43" i="54"/>
  <c r="K44" i="54"/>
  <c r="K45" i="54"/>
  <c r="K46" i="54"/>
  <c r="K47" i="54"/>
  <c r="K48" i="54"/>
  <c r="K49" i="54"/>
  <c r="K50" i="54"/>
  <c r="K51" i="54"/>
  <c r="K52" i="54"/>
  <c r="K53" i="54"/>
  <c r="K54" i="54"/>
  <c r="K55" i="54"/>
  <c r="K56" i="54"/>
  <c r="K57" i="54"/>
  <c r="K58" i="54"/>
  <c r="K59" i="54"/>
  <c r="K60" i="54"/>
  <c r="K61" i="54"/>
  <c r="K62" i="54"/>
  <c r="K63" i="54"/>
  <c r="K64" i="54"/>
  <c r="K65" i="54"/>
  <c r="K66" i="54"/>
  <c r="K67" i="54"/>
  <c r="K68" i="54"/>
  <c r="K69" i="54"/>
  <c r="K70" i="54"/>
  <c r="K4" i="54"/>
  <c r="J5" i="54"/>
  <c r="J6" i="54"/>
  <c r="J7" i="54"/>
  <c r="J8" i="54"/>
  <c r="J9" i="54"/>
  <c r="J10" i="54"/>
  <c r="J11" i="54"/>
  <c r="J12" i="54"/>
  <c r="J13" i="54"/>
  <c r="J14" i="54"/>
  <c r="J15" i="54"/>
  <c r="J16" i="54"/>
  <c r="J17" i="54"/>
  <c r="J18" i="54"/>
  <c r="J19" i="54"/>
  <c r="J20" i="54"/>
  <c r="J21" i="54"/>
  <c r="J22" i="54"/>
  <c r="J23" i="54"/>
  <c r="J24" i="54"/>
  <c r="J25" i="54"/>
  <c r="J26" i="54"/>
  <c r="J27" i="54"/>
  <c r="J28" i="54"/>
  <c r="J29" i="54"/>
  <c r="J30" i="54"/>
  <c r="J31" i="54"/>
  <c r="J32" i="54"/>
  <c r="J33" i="54"/>
  <c r="J34" i="54"/>
  <c r="J35" i="54"/>
  <c r="J36" i="54"/>
  <c r="J37" i="54"/>
  <c r="J38" i="54"/>
  <c r="J39" i="54"/>
  <c r="J40" i="54"/>
  <c r="J41" i="54"/>
  <c r="J42" i="54"/>
  <c r="J43" i="54"/>
  <c r="J44" i="54"/>
  <c r="J45" i="54"/>
  <c r="J46" i="54"/>
  <c r="J47" i="54"/>
  <c r="J48" i="54"/>
  <c r="J49" i="54"/>
  <c r="J50" i="54"/>
  <c r="J51" i="54"/>
  <c r="J52" i="54"/>
  <c r="J53" i="54"/>
  <c r="J54" i="54"/>
  <c r="J55" i="54"/>
  <c r="J56" i="54"/>
  <c r="J57" i="54"/>
  <c r="J58" i="54"/>
  <c r="J59" i="54"/>
  <c r="J60" i="54"/>
  <c r="J61" i="54"/>
  <c r="J62" i="54"/>
  <c r="J63" i="54"/>
  <c r="J64" i="54"/>
  <c r="J65" i="54"/>
  <c r="J66" i="54"/>
  <c r="J67" i="54"/>
  <c r="J68" i="54"/>
  <c r="J69" i="54"/>
  <c r="J70" i="54"/>
  <c r="J4" i="54"/>
  <c r="S10" i="53"/>
  <c r="R10" i="53"/>
  <c r="S9" i="53"/>
  <c r="R9" i="53"/>
  <c r="S5" i="53"/>
  <c r="S4" i="53"/>
  <c r="R5" i="53"/>
  <c r="R4" i="53"/>
  <c r="D54" i="52"/>
  <c r="C54" i="52"/>
  <c r="D53" i="52"/>
  <c r="C53" i="52"/>
  <c r="L20" i="52"/>
  <c r="K20" i="52"/>
  <c r="L19" i="52"/>
  <c r="K19" i="52"/>
  <c r="J5" i="52"/>
  <c r="J6" i="52" s="1"/>
  <c r="J7" i="52" s="1"/>
  <c r="J8" i="52" s="1"/>
  <c r="J9" i="52" s="1"/>
  <c r="J10" i="52" s="1"/>
  <c r="J11" i="52" s="1"/>
  <c r="J12" i="52" s="1"/>
  <c r="J13" i="52" s="1"/>
  <c r="J14" i="52" s="1"/>
  <c r="J15" i="52" s="1"/>
  <c r="J16" i="52" s="1"/>
  <c r="J17" i="52" s="1"/>
  <c r="J18" i="52" s="1"/>
  <c r="H45" i="52"/>
  <c r="G45" i="52"/>
  <c r="H44" i="52"/>
  <c r="G44" i="52"/>
  <c r="F5" i="52"/>
  <c r="F6" i="52" s="1"/>
  <c r="F7" i="52" s="1"/>
  <c r="F8" i="52" s="1"/>
  <c r="F9" i="52" s="1"/>
  <c r="F10" i="52" s="1"/>
  <c r="F11" i="52" s="1"/>
  <c r="F12" i="52" s="1"/>
  <c r="F13" i="52" s="1"/>
  <c r="F14" i="52" s="1"/>
  <c r="F15" i="52" s="1"/>
  <c r="F16" i="52" s="1"/>
  <c r="F17" i="52" s="1"/>
  <c r="F18" i="52" s="1"/>
  <c r="F19" i="52" s="1"/>
  <c r="F20" i="52" s="1"/>
  <c r="F21" i="52" s="1"/>
  <c r="F22" i="52" s="1"/>
  <c r="F23" i="52" s="1"/>
  <c r="F24" i="52" s="1"/>
  <c r="F25" i="52" s="1"/>
  <c r="F26" i="52" s="1"/>
  <c r="F27" i="52" s="1"/>
  <c r="F28" i="52" s="1"/>
  <c r="F29" i="52" s="1"/>
  <c r="F30" i="52" s="1"/>
  <c r="F31" i="52" s="1"/>
  <c r="F32" i="52" s="1"/>
  <c r="F33" i="52" s="1"/>
  <c r="F34" i="52" s="1"/>
  <c r="F35" i="52" s="1"/>
  <c r="F36" i="52" s="1"/>
  <c r="F37" i="52" s="1"/>
  <c r="F38" i="52" s="1"/>
  <c r="F39" i="52" s="1"/>
  <c r="F40" i="52" s="1"/>
  <c r="F41" i="52" s="1"/>
  <c r="F42" i="52" s="1"/>
  <c r="F43" i="52" s="1"/>
  <c r="B6" i="52"/>
  <c r="B7" i="52" s="1"/>
  <c r="B8" i="52" s="1"/>
  <c r="B9" i="52" s="1"/>
  <c r="B10" i="52" s="1"/>
  <c r="B11" i="52" s="1"/>
  <c r="B12" i="52" s="1"/>
  <c r="B13" i="52" s="1"/>
  <c r="B14" i="52" s="1"/>
  <c r="B15" i="52" s="1"/>
  <c r="B5" i="52"/>
  <c r="C17" i="52"/>
  <c r="D17" i="52"/>
  <c r="D16" i="52"/>
  <c r="C16" i="52"/>
  <c r="AH5" i="51"/>
  <c r="AH6" i="51"/>
  <c r="AH7" i="51"/>
  <c r="AH8" i="51"/>
  <c r="AH9" i="51"/>
  <c r="AH4" i="51"/>
  <c r="AG9" i="51"/>
  <c r="AG5" i="51"/>
  <c r="AG6" i="51"/>
  <c r="AG7" i="51"/>
  <c r="AG8" i="51"/>
  <c r="AG4" i="51"/>
  <c r="R5" i="51"/>
  <c r="R6" i="51"/>
  <c r="R7" i="51"/>
  <c r="R8" i="51"/>
  <c r="R9" i="51"/>
  <c r="R4" i="51"/>
  <c r="Q5" i="51"/>
  <c r="Q6" i="51"/>
  <c r="Q7" i="51"/>
  <c r="Q8" i="51"/>
  <c r="Q9" i="51"/>
  <c r="Q4" i="51"/>
  <c r="W5" i="50"/>
  <c r="W6" i="50"/>
  <c r="W7" i="50"/>
  <c r="W8" i="50"/>
  <c r="W4" i="50"/>
  <c r="V5" i="50"/>
  <c r="V6" i="50"/>
  <c r="V7" i="50"/>
  <c r="V8" i="50"/>
  <c r="V4" i="50"/>
  <c r="L5" i="50"/>
  <c r="L6" i="50"/>
  <c r="L7" i="50"/>
  <c r="L8" i="50"/>
  <c r="L4" i="50"/>
  <c r="K5" i="50"/>
  <c r="K6" i="50"/>
  <c r="K7" i="50"/>
  <c r="K8" i="50"/>
  <c r="K4" i="50"/>
  <c r="AI5" i="49"/>
  <c r="AI6" i="49"/>
  <c r="AI7" i="49"/>
  <c r="AI8" i="49"/>
  <c r="AI9" i="49"/>
  <c r="AI4" i="49"/>
  <c r="AH5" i="49"/>
  <c r="AH6" i="49"/>
  <c r="AH7" i="49"/>
  <c r="AH8" i="49"/>
  <c r="AH9" i="49"/>
  <c r="AH4" i="49"/>
  <c r="P5" i="49"/>
  <c r="P6" i="49"/>
  <c r="P7" i="49"/>
  <c r="P8" i="49"/>
  <c r="P9" i="49"/>
  <c r="P4" i="49"/>
  <c r="O5" i="49"/>
  <c r="O6" i="49"/>
  <c r="O7" i="49"/>
  <c r="O8" i="49"/>
  <c r="O9" i="49"/>
  <c r="O4" i="49"/>
  <c r="P4" i="48"/>
  <c r="H4" i="48"/>
  <c r="W5" i="48"/>
  <c r="W6" i="48"/>
  <c r="W7" i="48"/>
  <c r="W8" i="48"/>
  <c r="W9" i="48"/>
  <c r="W10" i="48"/>
  <c r="W11" i="48"/>
  <c r="W4" i="48"/>
  <c r="V5" i="48"/>
  <c r="V6" i="48"/>
  <c r="V7" i="48"/>
  <c r="V8" i="48"/>
  <c r="V9" i="48"/>
  <c r="V10" i="48"/>
  <c r="V11" i="48"/>
  <c r="V12" i="48"/>
  <c r="V4" i="48"/>
  <c r="P12" i="48"/>
  <c r="P11" i="48"/>
  <c r="O11" i="48"/>
  <c r="P10" i="48"/>
  <c r="O10" i="48"/>
  <c r="P9" i="48"/>
  <c r="O9" i="48"/>
  <c r="P8" i="48"/>
  <c r="O8" i="48"/>
  <c r="P7" i="48"/>
  <c r="O7" i="48"/>
  <c r="P6" i="48"/>
  <c r="O6" i="48"/>
  <c r="P5" i="48"/>
  <c r="O5" i="48"/>
  <c r="O4" i="48"/>
  <c r="H11" i="48"/>
  <c r="H12" i="48"/>
  <c r="H5" i="48"/>
  <c r="H6" i="48"/>
  <c r="H7" i="48"/>
  <c r="H8" i="48"/>
  <c r="H9" i="48"/>
  <c r="H10" i="48"/>
  <c r="G5" i="48"/>
  <c r="G6" i="48"/>
  <c r="G7" i="48"/>
  <c r="G8" i="48"/>
  <c r="G9" i="48"/>
  <c r="G10" i="48"/>
  <c r="G11" i="48"/>
  <c r="G4" i="48"/>
</calcChain>
</file>

<file path=xl/sharedStrings.xml><?xml version="1.0" encoding="utf-8"?>
<sst xmlns="http://schemas.openxmlformats.org/spreadsheetml/2006/main" count="1236" uniqueCount="342">
  <si>
    <t>mDC</t>
  </si>
  <si>
    <t>Experiment 1</t>
  </si>
  <si>
    <t>Experiment 2</t>
  </si>
  <si>
    <t>Experiment 3</t>
  </si>
  <si>
    <t>Experiment 4</t>
  </si>
  <si>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</si>
  <si>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</si>
  <si>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</si>
  <si>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</si>
  <si>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</si>
  <si>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</si>
  <si>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</si>
  <si>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***</t>
  </si>
  <si>
    <t>&lt;0,0001</t>
  </si>
  <si>
    <t>****</t>
  </si>
  <si>
    <t>ns</t>
  </si>
  <si>
    <t>No</t>
  </si>
  <si>
    <t>ANOVA table</t>
  </si>
  <si>
    <t>DF</t>
  </si>
  <si>
    <t>MS</t>
  </si>
  <si>
    <t>F (DFn, DFd)</t>
  </si>
  <si>
    <t>P&lt;0,0001</t>
  </si>
  <si>
    <t>Residual</t>
  </si>
  <si>
    <t>Difference between column means</t>
  </si>
  <si>
    <t>SE of difference</t>
  </si>
  <si>
    <t>95% CI of difference</t>
  </si>
  <si>
    <t>Data summary</t>
  </si>
  <si>
    <t>Number of families</t>
  </si>
  <si>
    <t>Number of comparisons per family</t>
  </si>
  <si>
    <t>Bonferroni's multiple comparisons test</t>
  </si>
  <si>
    <t>95,00% CI of diff,</t>
  </si>
  <si>
    <t>Below threshold?</t>
  </si>
  <si>
    <t>Summary</t>
  </si>
  <si>
    <t>Adjusted P Value</t>
  </si>
  <si>
    <t>2</t>
  </si>
  <si>
    <t>*</t>
  </si>
  <si>
    <t>&gt;0,9999</t>
  </si>
  <si>
    <t>4</t>
  </si>
  <si>
    <t>Test details</t>
  </si>
  <si>
    <t>SE of diff,</t>
  </si>
  <si>
    <t>N1</t>
  </si>
  <si>
    <t>N2</t>
  </si>
  <si>
    <t>t</t>
  </si>
  <si>
    <t>SD</t>
  </si>
  <si>
    <t>Column B</t>
  </si>
  <si>
    <t>vs.</t>
  </si>
  <si>
    <t>vs,</t>
  </si>
  <si>
    <t>Column A</t>
  </si>
  <si>
    <t>Significantly different (P &lt; 0.05)?</t>
  </si>
  <si>
    <t>One- or two-tailed P value?</t>
  </si>
  <si>
    <t>Two-tailed</t>
  </si>
  <si>
    <t>t, df</t>
  </si>
  <si>
    <t>Number of pairs</t>
  </si>
  <si>
    <t>How big is the difference?</t>
  </si>
  <si>
    <t>95% confidence interval</t>
  </si>
  <si>
    <t>R squared (partial eta squared)</t>
  </si>
  <si>
    <t>How effective was the pairing?</t>
  </si>
  <si>
    <t>Correlation coefficient (r)</t>
  </si>
  <si>
    <t>P value (one tailed)</t>
  </si>
  <si>
    <t>Was the pairing significantly effective?</t>
  </si>
  <si>
    <t>**</t>
  </si>
  <si>
    <t>average</t>
  </si>
  <si>
    <t>Cell nº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</si>
  <si>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</si>
  <si>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</si>
  <si>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</si>
  <si>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</si>
  <si>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</si>
  <si>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</si>
  <si>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</si>
  <si>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</si>
  <si>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Ratio paired t test</t>
  </si>
  <si>
    <t>Geometric mean of ratios (B / A)</t>
  </si>
  <si>
    <t>SD of log(ratios)</t>
  </si>
  <si>
    <t>SEM of log(ratios)</t>
  </si>
  <si>
    <t>SEM</t>
  </si>
  <si>
    <t>Treatment</t>
  </si>
  <si>
    <t>P=0,0004</t>
  </si>
  <si>
    <t>Number of columns (Treatment)</t>
  </si>
  <si>
    <t>Control</t>
  </si>
  <si>
    <t>Mann Whitney test</t>
  </si>
  <si>
    <t>Exact or approximate P value?</t>
  </si>
  <si>
    <t>Exact</t>
  </si>
  <si>
    <t>Sum of ranks in column A,B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</si>
  <si>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</si>
  <si>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</si>
  <si>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</si>
  <si>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</si>
  <si>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</si>
  <si>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</si>
  <si>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AVERAGE</t>
  </si>
  <si>
    <t>0*</t>
  </si>
  <si>
    <t>cell 9</t>
  </si>
  <si>
    <t>cell 10</t>
  </si>
  <si>
    <t>cell 11</t>
  </si>
  <si>
    <t>Row Factor</t>
  </si>
  <si>
    <t>Time</t>
  </si>
  <si>
    <t>Number of rows (Row Factor)</t>
  </si>
  <si>
    <t>Table Analyzed (Two way ANOVA)</t>
  </si>
  <si>
    <t>cell 12</t>
  </si>
  <si>
    <t>cell 13</t>
  </si>
  <si>
    <t>cell 14</t>
  </si>
  <si>
    <t>cell 15</t>
  </si>
  <si>
    <t>P=0,0405</t>
  </si>
  <si>
    <t>P=0,0009</t>
  </si>
  <si>
    <t>Two-way ANOVA</t>
  </si>
  <si>
    <t>Ordinary</t>
  </si>
  <si>
    <t>Interaction</t>
  </si>
  <si>
    <t>Column Factor</t>
  </si>
  <si>
    <t>SS (Type III)</t>
  </si>
  <si>
    <t>Difference between predicted means</t>
  </si>
  <si>
    <t>Number of columns (Column Factor)</t>
  </si>
  <si>
    <t>Number of values</t>
  </si>
  <si>
    <t>Predicted (LS) mean diff,</t>
  </si>
  <si>
    <t>Predicted (LS) mean 1</t>
  </si>
  <si>
    <t>Predicted (LS) mean 2</t>
  </si>
  <si>
    <t>Multiple comparison Bonferroni</t>
  </si>
  <si>
    <t>Number of rows (Time)</t>
  </si>
  <si>
    <t>P=0,0001</t>
  </si>
  <si>
    <t>60 min</t>
  </si>
  <si>
    <t>Difference between row means</t>
  </si>
  <si>
    <t>Interaction CI</t>
  </si>
  <si>
    <t>Mean diff, A1 - B1</t>
  </si>
  <si>
    <t>Mean diff, A2 - B2</t>
  </si>
  <si>
    <t>(A1 -B1) - (A2 - B2)</t>
  </si>
  <si>
    <t>(B1 - A1) - (B2 - A2)</t>
  </si>
  <si>
    <t>Distance from cell centre at which we have 50% of total VLP Intensity</t>
  </si>
  <si>
    <t>Predicted (LS) mean of 5 min</t>
  </si>
  <si>
    <t>Predicted (LS) mean of 30 min</t>
  </si>
  <si>
    <t xml:space="preserve">distance from cell base </t>
  </si>
  <si>
    <t>Number of cells analysed</t>
  </si>
  <si>
    <t>13 cells</t>
  </si>
  <si>
    <t>10 cells</t>
  </si>
  <si>
    <t>15 cells</t>
  </si>
  <si>
    <t>14 cells</t>
  </si>
  <si>
    <t>7 cells</t>
  </si>
  <si>
    <t>11 cells</t>
  </si>
  <si>
    <t>9 cells</t>
  </si>
  <si>
    <t>17 cells</t>
  </si>
  <si>
    <t>F (7, 44) = 4,421</t>
  </si>
  <si>
    <t>F (7, 44) = 8,090</t>
  </si>
  <si>
    <t>F (1, 44) = 0,3115</t>
  </si>
  <si>
    <t>P=0,5796</t>
  </si>
  <si>
    <t>-17,49 to 30,89</t>
  </si>
  <si>
    <t>F (7, 36) = 3,429</t>
  </si>
  <si>
    <t>P=0,0065</t>
  </si>
  <si>
    <t>F (7, 36) = 5,804</t>
  </si>
  <si>
    <t>F (1, 36) = 0,7206</t>
  </si>
  <si>
    <t>P=0,4016</t>
  </si>
  <si>
    <t>Predicted (LS) mean of 60 min (no sac)</t>
  </si>
  <si>
    <t>-40,00 to 16,40</t>
  </si>
  <si>
    <t>F (7, 40) = 0,09511</t>
  </si>
  <si>
    <t>P=0,9983</t>
  </si>
  <si>
    <t>F (7, 40) = 4,929</t>
  </si>
  <si>
    <t>F (1, 40) = 4,991</t>
  </si>
  <si>
    <t>P=0,0311</t>
  </si>
  <si>
    <t>-35,24 to -1,763</t>
  </si>
  <si>
    <t>Table Analyzed (Two way ANOVA) 5 minutes vs. 30 minutes</t>
  </si>
  <si>
    <t>Table Analyzed (Two way ANOVA) 5 minutes vs. 60 minutes</t>
  </si>
  <si>
    <t>Table Analyzed (Two way ANOVA) 30 minutes vs. 60 minutes</t>
  </si>
  <si>
    <t>30 min - 5 min</t>
  </si>
  <si>
    <t>-234,4 to -57,02</t>
  </si>
  <si>
    <t>-114,4 to 62,98</t>
  </si>
  <si>
    <t>6</t>
  </si>
  <si>
    <t>-77,84 to 99,56</t>
  </si>
  <si>
    <t>8</t>
  </si>
  <si>
    <t>-48,85 to 128,5</t>
  </si>
  <si>
    <t>10</t>
  </si>
  <si>
    <t>-38,35 to 139,0</t>
  </si>
  <si>
    <t>12</t>
  </si>
  <si>
    <t>-53,09 to 124,3</t>
  </si>
  <si>
    <t>14</t>
  </si>
  <si>
    <t>-68,81 to 122,8</t>
  </si>
  <si>
    <t>16</t>
  </si>
  <si>
    <t>-78,87 to 201,6</t>
  </si>
  <si>
    <t>Bonferroni multiple comparison test 5 minutes vs. 30 minutes</t>
  </si>
  <si>
    <t>60 min (no sac) - 5 min</t>
  </si>
  <si>
    <t>-274,8 to -64,37</t>
  </si>
  <si>
    <t>-146,5 to 63,92</t>
  </si>
  <si>
    <t>-111,1 to 99,38</t>
  </si>
  <si>
    <t>-82,81 to 127,6</t>
  </si>
  <si>
    <t>-69,31 to 141,1</t>
  </si>
  <si>
    <t>-88,06 to 122,4</t>
  </si>
  <si>
    <t>-94,08 to 130,9</t>
  </si>
  <si>
    <t>-130,6 to 187,5</t>
  </si>
  <si>
    <t>60 min (no sac) - 30 min</t>
  </si>
  <si>
    <t>-91,50 to 43,74</t>
  </si>
  <si>
    <t>-83,20 to 52,04</t>
  </si>
  <si>
    <t>-84,32 to 50,92</t>
  </si>
  <si>
    <t>-85,06 to 50,18</t>
  </si>
  <si>
    <t>-82,06 to 53,18</t>
  </si>
  <si>
    <t>-86,06 to 49,17</t>
  </si>
  <si>
    <t>-76,21 to 59,03</t>
  </si>
  <si>
    <t>-100,6 to 34,67</t>
  </si>
  <si>
    <t>Distance from cell base</t>
  </si>
  <si>
    <t>Area in um2 (60 min VLP mDC )</t>
  </si>
  <si>
    <t xml:space="preserve"> Area in um2 (30  min VLP mDC)</t>
  </si>
  <si>
    <t>Area in um2 (5 min VLP mDC )</t>
  </si>
  <si>
    <t>Area in um2 (5 min pulse)</t>
  </si>
  <si>
    <t>4% GM-1 LUVs</t>
  </si>
  <si>
    <t>0,5% GM-1 LUVs</t>
  </si>
  <si>
    <t xml:space="preserve">Table Analyzed (Two way ANOVA) </t>
  </si>
  <si>
    <t xml:space="preserve">Bonferroni multiple comparison test </t>
  </si>
  <si>
    <t>F (5, 127) = 0,7149</t>
  </si>
  <si>
    <t>P=0,6133</t>
  </si>
  <si>
    <t>F (5, 127) = 44,11</t>
  </si>
  <si>
    <t>F (1, 127) = 8,886</t>
  </si>
  <si>
    <t>P=0,0034</t>
  </si>
  <si>
    <t>Predicted (LS) mean of 5 min (0,5%)</t>
  </si>
  <si>
    <t>Predicted (LS) mean of 5 min (4%)</t>
  </si>
  <si>
    <t>13,74 to 68,01</t>
  </si>
  <si>
    <t>5 min (0,5%) - 5 min (4%)</t>
  </si>
  <si>
    <t>-85,97 to 66,34</t>
  </si>
  <si>
    <t>-32,85 to 119,5</t>
  </si>
  <si>
    <t>-28,34 to 124,0</t>
  </si>
  <si>
    <t>-27,49 to 127,2</t>
  </si>
  <si>
    <t>-40,55 to 132,9</t>
  </si>
  <si>
    <t>-65,21 to 201,0</t>
  </si>
  <si>
    <t>Area in um2 (30 min pulse)</t>
  </si>
  <si>
    <t>F (4, 59) = 10,56</t>
  </si>
  <si>
    <t>F (4, 59) = 24,91</t>
  </si>
  <si>
    <t>F (1, 59) = 8,385</t>
  </si>
  <si>
    <t>P=0,0053</t>
  </si>
  <si>
    <t>Predicted (LS) mean of 30 min (0,5%)</t>
  </si>
  <si>
    <t>Predicted (LS) mean of 30 min (4%)</t>
  </si>
  <si>
    <t>13,04 to 71,39</t>
  </si>
  <si>
    <t>30 min (0,5%) - 30 min (4%)</t>
  </si>
  <si>
    <t>132,0 to 295,6</t>
  </si>
  <si>
    <t>-20,74 to 142,9</t>
  </si>
  <si>
    <t>-77,57 to 86,09</t>
  </si>
  <si>
    <t>-111,0 to 58,03</t>
  </si>
  <si>
    <t>-143,6 to 60,46</t>
  </si>
  <si>
    <t>Area in um2 (60 min pulse)</t>
  </si>
  <si>
    <t>F (5, 143) = 2,784</t>
  </si>
  <si>
    <t>P=0,0197</t>
  </si>
  <si>
    <t>F (5, 143) = 2,188</t>
  </si>
  <si>
    <t>P=0,0588</t>
  </si>
  <si>
    <t>F (1, 143) = 25,87</t>
  </si>
  <si>
    <t>Predicted (LS) mean of 60 min (0,5%)</t>
  </si>
  <si>
    <t>Predicted (LS) mean of 60 min (4%)</t>
  </si>
  <si>
    <t>28,69 to 65,16</t>
  </si>
  <si>
    <t>60 min (0,5%) - 60 min (4%)</t>
  </si>
  <si>
    <t>51,73 to 172,3</t>
  </si>
  <si>
    <t>-1,504 to 119,1</t>
  </si>
  <si>
    <t>-9,896 to 110,7</t>
  </si>
  <si>
    <t>-21,17 to 99,39</t>
  </si>
  <si>
    <t>-45,37 to 75,19</t>
  </si>
  <si>
    <t>-55,01 to 67,67</t>
  </si>
  <si>
    <t>0 min</t>
  </si>
  <si>
    <t>pERM Intensity</t>
  </si>
  <si>
    <t>Experiment nº</t>
  </si>
  <si>
    <t>0min</t>
  </si>
  <si>
    <t>t=7,754, df=2</t>
  </si>
  <si>
    <t>0,7324 to 0,9147</t>
  </si>
  <si>
    <t>Paired T-test</t>
  </si>
  <si>
    <t>mDC + CN03</t>
  </si>
  <si>
    <t>F (1, 42) = 4,410</t>
  </si>
  <si>
    <t>F (1, 42) = 17,48</t>
  </si>
  <si>
    <t>F (1, 42) = 30,71</t>
  </si>
  <si>
    <t>Predicted (LS) mean of control</t>
  </si>
  <si>
    <t>Predicted (LS) mean of CN03</t>
  </si>
  <si>
    <t>-16,41 to -7,647</t>
  </si>
  <si>
    <t>Predicted (LS) mean of 0 min</t>
  </si>
  <si>
    <t>Predicted (LS) mean of 60 min</t>
  </si>
  <si>
    <t>4,693 to 13,45</t>
  </si>
  <si>
    <t>-17,88 to -0,3559</t>
  </si>
  <si>
    <t>0,3559 to 17,88</t>
  </si>
  <si>
    <t>Table Analyzed (Two-way ANOVA)</t>
  </si>
  <si>
    <t>Multiple compaison Bonferroni post test</t>
  </si>
  <si>
    <t>Distance from VLP centre of mass</t>
  </si>
  <si>
    <t>0,246339*</t>
  </si>
  <si>
    <t>0,247859*</t>
  </si>
  <si>
    <t>0,334528*</t>
  </si>
  <si>
    <t>0,474161*</t>
  </si>
  <si>
    <t>0,535543*</t>
  </si>
  <si>
    <t>0,635875*</t>
  </si>
  <si>
    <t>0,699327*</t>
  </si>
  <si>
    <t>0,708861*</t>
  </si>
  <si>
    <t>0,737044*</t>
  </si>
  <si>
    <t>0,773282*</t>
  </si>
  <si>
    <t>0,786169*</t>
  </si>
  <si>
    <t>0,823768*</t>
  </si>
  <si>
    <t>0,868773*</t>
  </si>
  <si>
    <t>0,927467*</t>
  </si>
  <si>
    <t>0,942987*</t>
  </si>
  <si>
    <t>0,951694*</t>
  </si>
  <si>
    <t>0,966161*</t>
  </si>
  <si>
    <t>0,974312*</t>
  </si>
  <si>
    <t>0,97643*</t>
  </si>
  <si>
    <t>0,980162*</t>
  </si>
  <si>
    <t>0,981911*</t>
  </si>
  <si>
    <t>0,982107*</t>
  </si>
  <si>
    <t>0,986112*</t>
  </si>
  <si>
    <t>0,987391*</t>
  </si>
  <si>
    <t>0,98749*</t>
  </si>
  <si>
    <t>0,987561*</t>
  </si>
  <si>
    <t>0,98765*</t>
  </si>
  <si>
    <t>0,991124*</t>
  </si>
  <si>
    <t>0,991297*</t>
  </si>
  <si>
    <t>0,991354*</t>
  </si>
  <si>
    <t>0,991428*</t>
  </si>
  <si>
    <t>0,992097*</t>
  </si>
  <si>
    <t>0,993005*</t>
  </si>
  <si>
    <t>0,993421*</t>
  </si>
  <si>
    <t>0,993719*</t>
  </si>
  <si>
    <t>0,994999*</t>
  </si>
  <si>
    <t>0,999124*</t>
  </si>
  <si>
    <t>0,999698*</t>
  </si>
  <si>
    <t>0,999963*</t>
  </si>
  <si>
    <t>1*</t>
  </si>
  <si>
    <t>Mdc + CN03</t>
  </si>
  <si>
    <t>Control + CN03</t>
  </si>
  <si>
    <t xml:space="preserve">Cell Number </t>
  </si>
  <si>
    <t>CN03</t>
  </si>
  <si>
    <t>42 , 148</t>
  </si>
  <si>
    <t>2,236, n=7</t>
  </si>
  <si>
    <t>4,034, n=12</t>
  </si>
  <si>
    <t>Table Analyzed Mann-Whitney test</t>
  </si>
  <si>
    <t>Cell area um2 mDC + CN03 (60min VLP)</t>
  </si>
  <si>
    <t>Cell area um2 mDC  (60min VLP)</t>
  </si>
  <si>
    <t>F (6, 115) = 2,005</t>
  </si>
  <si>
    <t>P=0,0706</t>
  </si>
  <si>
    <t>F (6, 115) = 6,261</t>
  </si>
  <si>
    <t>F (1, 115) = 4,294</t>
  </si>
  <si>
    <t>Predicted (LS) mean of 30 min Ctr</t>
  </si>
  <si>
    <t>Predicted (LS) mean of 30 in Rho act</t>
  </si>
  <si>
    <t>-24,29 to -0,5470</t>
  </si>
  <si>
    <t>-86,48 to -1,833</t>
  </si>
  <si>
    <t>-75,34 to 4,966</t>
  </si>
  <si>
    <t>-62,29 to 18,01</t>
  </si>
  <si>
    <t>-47,03 to 33,27</t>
  </si>
  <si>
    <t>-25,89 to 55,43</t>
  </si>
  <si>
    <t>-43,90 to 43,52</t>
  </si>
  <si>
    <t>-47,99 to 61,73</t>
  </si>
  <si>
    <t>GM-1 concentration</t>
  </si>
  <si>
    <t>Number of columns (GM-1 concentration)</t>
  </si>
  <si>
    <t>Number of rows (Distance from cell base)</t>
  </si>
  <si>
    <t>P=0,0418</t>
  </si>
  <si>
    <t>control - CN03</t>
  </si>
  <si>
    <t>-23,42 to -9,749</t>
  </si>
  <si>
    <t>-14,89 to -0,04711</t>
  </si>
  <si>
    <t>60 min Ctr - 60 in Rho 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</si>
</sst>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/>
      <diagonal/>
    </border>
    <border>
      <left/>
      <right style="thin">
        <color rgb="FFFF0000"/>
      </right>
      <top/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rgb="FFFF0000"/>
      </top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0" borderId="0" xfId="0" applyBorder="1" applyAlignment="1"/>
    <xf numFmtId="0" fontId="0" fillId="0" borderId="1" xfId="0" applyFill="1" applyBorder="1"/>
    <xf numFmtId="0" fontId="0" fillId="0" borderId="1" xfId="0" applyFill="1" applyBorder="1" applyAlignment="1"/>
    <xf numFmtId="0" fontId="0" fillId="0" borderId="0" xfId="0" applyFill="1" applyBorder="1" applyAlignment="1"/>
    <xf numFmtId="0" fontId="0" fillId="0" borderId="0" xfId="0" applyBorder="1"/>
    <xf numFmtId="0" fontId="0" fillId="5" borderId="1" xfId="0" applyFill="1" applyBorder="1"/>
    <xf numFmtId="0" fontId="0" fillId="0" borderId="1" xfId="0" applyBorder="1" applyAlignment="1"/>
    <xf numFmtId="0" fontId="0" fillId="0" borderId="0" xfId="0" applyFill="1" applyBorder="1"/>
    <xf numFmtId="0" fontId="0" fillId="0" borderId="0" xfId="0" applyAlignment="1"/>
    <xf numFmtId="0" fontId="2" fillId="0" borderId="1" xfId="0" applyFont="1" applyBorder="1"/>
    <xf numFmtId="0" fontId="0" fillId="0" borderId="11" xfId="0" applyBorder="1"/>
    <xf numFmtId="0" fontId="0" fillId="0" borderId="10" xfId="0" applyBorder="1"/>
    <xf numFmtId="0" fontId="2" fillId="0" borderId="10" xfId="0" applyFont="1" applyBorder="1" applyAlignment="1">
      <alignment horizontal="left"/>
    </xf>
    <xf numFmtId="0" fontId="0" fillId="0" borderId="10" xfId="0" applyFill="1" applyBorder="1" applyAlignment="1"/>
    <xf numFmtId="0" fontId="0" fillId="0" borderId="14" xfId="0" applyFill="1" applyBorder="1" applyAlignment="1"/>
    <xf numFmtId="0" fontId="0" fillId="0" borderId="15" xfId="0" applyFill="1" applyBorder="1" applyAlignment="1"/>
    <xf numFmtId="0" fontId="0" fillId="0" borderId="15" xfId="0" applyBorder="1"/>
    <xf numFmtId="0" fontId="0" fillId="5" borderId="6" xfId="0" applyFill="1" applyBorder="1"/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/>
    <xf numFmtId="0" fontId="0" fillId="0" borderId="10" xfId="0" applyFill="1" applyBorder="1"/>
    <xf numFmtId="0" fontId="0" fillId="0" borderId="14" xfId="0" applyBorder="1"/>
    <xf numFmtId="0" fontId="0" fillId="0" borderId="5" xfId="0" applyBorder="1"/>
    <xf numFmtId="0" fontId="0" fillId="0" borderId="22" xfId="0" applyBorder="1"/>
    <xf numFmtId="0" fontId="0" fillId="5" borderId="6" xfId="0" applyFill="1" applyBorder="1" applyAlignment="1"/>
    <xf numFmtId="0" fontId="0" fillId="0" borderId="25" xfId="0" applyBorder="1"/>
    <xf numFmtId="0" fontId="0" fillId="0" borderId="10" xfId="0" applyBorder="1" applyAlignment="1"/>
    <xf numFmtId="0" fontId="0" fillId="0" borderId="1" xfId="0" applyFont="1" applyBorder="1"/>
    <xf numFmtId="0" fontId="0" fillId="0" borderId="10" xfId="0" applyFont="1" applyBorder="1"/>
    <xf numFmtId="0" fontId="0" fillId="5" borderId="17" xfId="0" applyFill="1" applyBorder="1"/>
    <xf numFmtId="0" fontId="0" fillId="6" borderId="0" xfId="0" applyFill="1" applyBorder="1" applyAlignment="1"/>
    <xf numFmtId="0" fontId="0" fillId="6" borderId="16" xfId="0" applyFill="1" applyBorder="1" applyAlignment="1"/>
    <xf numFmtId="0" fontId="0" fillId="6" borderId="21" xfId="0" applyFill="1" applyBorder="1" applyAlignment="1"/>
    <xf numFmtId="0" fontId="0" fillId="6" borderId="19" xfId="0" applyFill="1" applyBorder="1" applyAlignment="1"/>
    <xf numFmtId="0" fontId="0" fillId="6" borderId="13" xfId="0" applyFill="1" applyBorder="1" applyAlignment="1"/>
    <xf numFmtId="0" fontId="1" fillId="0" borderId="26" xfId="0" applyFont="1" applyBorder="1"/>
    <xf numFmtId="0" fontId="0" fillId="6" borderId="12" xfId="0" applyFill="1" applyBorder="1"/>
    <xf numFmtId="0" fontId="0" fillId="6" borderId="0" xfId="0" applyFill="1" applyBorder="1"/>
    <xf numFmtId="0" fontId="0" fillId="6" borderId="13" xfId="0" applyFill="1" applyBorder="1"/>
    <xf numFmtId="0" fontId="0" fillId="6" borderId="1" xfId="0" applyFill="1" applyBorder="1" applyAlignment="1"/>
    <xf numFmtId="0" fontId="0" fillId="6" borderId="24" xfId="0" applyFill="1" applyBorder="1" applyAlignment="1"/>
    <xf numFmtId="0" fontId="0" fillId="6" borderId="1" xfId="0" applyFill="1" applyBorder="1"/>
    <xf numFmtId="0" fontId="0" fillId="6" borderId="0" xfId="0" applyFill="1" applyAlignment="1"/>
    <xf numFmtId="0" fontId="0" fillId="6" borderId="21" xfId="0" applyFill="1" applyBorder="1"/>
    <xf numFmtId="0" fontId="0" fillId="6" borderId="19" xfId="0" applyFill="1" applyBorder="1"/>
    <xf numFmtId="0" fontId="0" fillId="0" borderId="0" xfId="0" applyFill="1" applyAlignment="1"/>
    <xf numFmtId="0" fontId="0" fillId="6" borderId="24" xfId="0" applyFill="1" applyBorder="1"/>
    <xf numFmtId="0" fontId="0" fillId="6" borderId="16" xfId="0" applyFill="1" applyBorder="1"/>
    <xf numFmtId="0" fontId="2" fillId="0" borderId="11" xfId="0" applyFont="1" applyBorder="1"/>
    <xf numFmtId="0" fontId="2" fillId="0" borderId="14" xfId="0" applyFont="1" applyBorder="1" applyAlignment="1">
      <alignment horizontal="left"/>
    </xf>
    <xf numFmtId="0" fontId="2" fillId="0" borderId="15" xfId="0" applyFont="1" applyBorder="1"/>
    <xf numFmtId="0" fontId="2" fillId="0" borderId="25" xfId="0" applyFont="1" applyBorder="1"/>
    <xf numFmtId="0" fontId="0" fillId="0" borderId="27" xfId="0" applyBorder="1"/>
    <xf numFmtId="0" fontId="0" fillId="6" borderId="11" xfId="0" applyFill="1" applyBorder="1" applyAlignment="1"/>
    <xf numFmtId="0" fontId="0" fillId="6" borderId="10" xfId="0" applyFill="1" applyBorder="1"/>
    <xf numFmtId="0" fontId="0" fillId="5" borderId="10" xfId="0" applyFill="1" applyBorder="1" applyAlignment="1"/>
    <xf numFmtId="0" fontId="0" fillId="0" borderId="28" xfId="0" applyBorder="1"/>
    <xf numFmtId="0" fontId="0" fillId="6" borderId="0" xfId="0" applyFill="1"/>
    <xf numFmtId="0" fontId="2" fillId="0" borderId="28" xfId="0" applyFont="1" applyBorder="1" applyAlignment="1">
      <alignment horizontal="left"/>
    </xf>
    <xf numFmtId="0" fontId="2" fillId="0" borderId="5" xfId="0" applyFont="1" applyBorder="1"/>
    <xf numFmtId="0" fontId="1" fillId="6" borderId="0" xfId="0" applyFont="1" applyFill="1" applyBorder="1" applyAlignment="1"/>
    <xf numFmtId="0" fontId="1" fillId="6" borderId="13" xfId="0" applyFont="1" applyFill="1" applyBorder="1" applyAlignment="1"/>
    <xf numFmtId="0" fontId="2" fillId="0" borderId="26" xfId="0" applyFont="1" applyBorder="1" applyAlignment="1">
      <alignment horizontal="left"/>
    </xf>
    <xf numFmtId="0" fontId="2" fillId="0" borderId="26" xfId="0" applyFont="1" applyBorder="1"/>
    <xf numFmtId="0" fontId="1" fillId="0" borderId="26" xfId="0" applyFont="1" applyBorder="1" applyAlignment="1">
      <alignment horizontal="left"/>
    </xf>
    <xf numFmtId="0" fontId="0" fillId="6" borderId="26" xfId="0" applyFill="1" applyBorder="1"/>
    <xf numFmtId="0" fontId="1" fillId="6" borderId="29" xfId="0" applyFont="1" applyFill="1" applyBorder="1" applyAlignment="1"/>
    <xf numFmtId="0" fontId="0" fillId="2" borderId="1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76D98-F22D-4B43-8F00-168E1B476761}">
  <dimension ref="B2:AD74"/>
  <sheetViews>
    <sheetView topLeftCell="T1" zoomScale="55" zoomScaleNormal="55" workbookViewId="0">
      <selection activeCell="X22" sqref="X22"/>
    </sheetView>
  </sheetViews>
  <sheetFormatPr baseColWidth="10" defaultColWidth="8.83203125" defaultRowHeight="15" x14ac:dyDescent="0.2"/>
  <cols>
    <col min="2" max="2" width="31.5" customWidth="1"/>
    <col min="3" max="3" width="21.1640625" customWidth="1"/>
    <col min="4" max="4" width="24.33203125" customWidth="1"/>
    <col min="5" max="5" width="28.83203125" customWidth="1"/>
    <col min="6" max="6" width="29" customWidth="1"/>
    <col min="7" max="7" width="25.6640625" customWidth="1"/>
    <col min="8" max="8" width="29.5" customWidth="1"/>
    <col min="9" max="9" width="20.1640625" customWidth="1"/>
    <col min="10" max="10" width="53.5" customWidth="1"/>
    <col min="11" max="11" width="27.1640625" customWidth="1"/>
    <col min="12" max="12" width="72.83203125" customWidth="1"/>
    <col min="13" max="13" width="34.1640625" customWidth="1"/>
    <col min="14" max="14" width="21.6640625" customWidth="1"/>
    <col min="15" max="15" width="18.83203125" customWidth="1"/>
    <col min="16" max="16" width="29.5" customWidth="1"/>
    <col min="17" max="17" width="25.5" customWidth="1"/>
    <col min="18" max="18" width="50.6640625" customWidth="1"/>
    <col min="19" max="20" width="39" customWidth="1"/>
    <col min="21" max="21" width="24.83203125" customWidth="1"/>
    <col min="22" max="22" width="65.83203125" customWidth="1"/>
    <col min="23" max="23" width="47" customWidth="1"/>
    <col min="24" max="24" width="43.33203125" customWidth="1"/>
    <col min="25" max="25" width="38.1640625" customWidth="1"/>
    <col min="26" max="26" width="45" customWidth="1"/>
    <col min="27" max="27" width="31.83203125" customWidth="1"/>
    <col min="28" max="28" width="46.83203125" customWidth="1"/>
    <col min="29" max="29" width="29.1640625" customWidth="1"/>
    <col min="30" max="30" width="35.33203125" customWidth="1"/>
    <col min="31" max="31" width="39.5" customWidth="1"/>
  </cols>
  <sheetData>
    <row r="2" spans="2:30" x14ac:dyDescent="0.2">
      <c r="B2" s="78" t="s">
        <v>129</v>
      </c>
      <c r="C2" s="81" t="s">
        <v>197</v>
      </c>
      <c r="D2" s="81"/>
      <c r="E2" s="81"/>
      <c r="F2" s="81"/>
      <c r="G2" s="81"/>
      <c r="H2" s="81"/>
      <c r="J2" s="78" t="s">
        <v>129</v>
      </c>
      <c r="K2" s="81" t="s">
        <v>196</v>
      </c>
      <c r="L2" s="81"/>
      <c r="M2" s="81"/>
      <c r="N2" s="81"/>
      <c r="O2" s="81"/>
      <c r="P2" s="81"/>
      <c r="R2" s="78" t="s">
        <v>129</v>
      </c>
      <c r="S2" s="86" t="s">
        <v>195</v>
      </c>
      <c r="T2" s="87"/>
      <c r="U2" s="87"/>
      <c r="V2" s="87"/>
      <c r="W2" s="88"/>
    </row>
    <row r="3" spans="2:30" x14ac:dyDescent="0.2">
      <c r="B3" s="78"/>
      <c r="C3" s="1" t="s">
        <v>1</v>
      </c>
      <c r="D3" s="1" t="s">
        <v>2</v>
      </c>
      <c r="E3" s="1" t="s">
        <v>3</v>
      </c>
      <c r="F3" s="1" t="s">
        <v>4</v>
      </c>
      <c r="G3" s="1" t="s">
        <v>61</v>
      </c>
      <c r="H3" s="1" t="s">
        <v>75</v>
      </c>
      <c r="J3" s="78"/>
      <c r="K3" s="1" t="s">
        <v>1</v>
      </c>
      <c r="L3" s="1" t="s">
        <v>2</v>
      </c>
      <c r="M3" s="1" t="s">
        <v>3</v>
      </c>
      <c r="N3" s="1" t="s">
        <v>4</v>
      </c>
      <c r="O3" s="1" t="s">
        <v>61</v>
      </c>
      <c r="P3" s="1" t="s">
        <v>75</v>
      </c>
      <c r="R3" s="78"/>
      <c r="S3" s="1" t="s">
        <v>1</v>
      </c>
      <c r="T3" s="1" t="s">
        <v>2</v>
      </c>
      <c r="U3" s="1" t="s">
        <v>3</v>
      </c>
      <c r="V3" s="1" t="s">
        <v>61</v>
      </c>
      <c r="W3" s="1" t="s">
        <v>75</v>
      </c>
    </row>
    <row r="4" spans="2:30" x14ac:dyDescent="0.2">
      <c r="B4" s="1">
        <v>2</v>
      </c>
      <c r="C4" s="1">
        <v>465.35759999999999</v>
      </c>
      <c r="D4" s="1">
        <v>242.74870000000001</v>
      </c>
      <c r="E4" s="1">
        <v>210.86060000000001</v>
      </c>
      <c r="F4" s="1">
        <v>217.25040000000001</v>
      </c>
      <c r="G4" s="1">
        <f>AVERAGE(C4:F4)</f>
        <v>284.05432500000001</v>
      </c>
      <c r="H4" s="1">
        <f>_xlfn.STDEV.S(C4:F4)/4^0.5</f>
        <v>60.825651083751538</v>
      </c>
      <c r="J4" s="1">
        <v>2</v>
      </c>
      <c r="K4" s="1">
        <v>159.05629999999999</v>
      </c>
      <c r="L4" s="1">
        <v>144.1201154</v>
      </c>
      <c r="M4" s="1">
        <v>166.01402379999999</v>
      </c>
      <c r="N4" s="1">
        <v>84.171539999999993</v>
      </c>
      <c r="O4" s="1">
        <f>AVERAGE(K4:N4)</f>
        <v>138.34049479999999</v>
      </c>
      <c r="P4" s="1">
        <f>_xlfn.STDEV.S(K4:N4)/4^0.5</f>
        <v>18.624912686154548</v>
      </c>
      <c r="R4" s="1">
        <v>2</v>
      </c>
      <c r="S4" s="1">
        <v>105.0766</v>
      </c>
      <c r="T4" s="1">
        <v>151.8897</v>
      </c>
      <c r="U4" s="1">
        <v>86.425617650000007</v>
      </c>
      <c r="V4" s="1">
        <f>AVERAGE(S4:U4)</f>
        <v>114.46397254999999</v>
      </c>
      <c r="W4" s="1">
        <f>_xlfn.STDEV.S(S4:U4)/3^0.5</f>
        <v>19.472019173044771</v>
      </c>
    </row>
    <row r="5" spans="2:30" x14ac:dyDescent="0.2">
      <c r="B5" s="1">
        <v>4</v>
      </c>
      <c r="C5" s="1">
        <v>178.7225</v>
      </c>
      <c r="D5" s="1">
        <v>175.5181</v>
      </c>
      <c r="E5" s="1">
        <v>148.6738</v>
      </c>
      <c r="F5" s="1">
        <v>83.273960000000002</v>
      </c>
      <c r="G5" s="1">
        <f t="shared" ref="G5:G11" si="0">AVERAGE(C5:F5)</f>
        <v>146.54709</v>
      </c>
      <c r="H5" s="1">
        <f t="shared" ref="H5:H12" si="1">_xlfn.STDEV.S(C5:F5)/4^0.5</f>
        <v>22.140815071772625</v>
      </c>
      <c r="J5" s="1">
        <v>4</v>
      </c>
      <c r="K5" s="1">
        <v>118.4188</v>
      </c>
      <c r="L5" s="1">
        <v>135.1857143</v>
      </c>
      <c r="M5" s="1">
        <v>132.40153570000001</v>
      </c>
      <c r="N5" s="1">
        <v>97.298000000000002</v>
      </c>
      <c r="O5" s="1">
        <f t="shared" ref="O5:O11" si="2">AVERAGE(K5:N5)</f>
        <v>120.8260125</v>
      </c>
      <c r="P5" s="1">
        <f t="shared" ref="P5:P12" si="3">_xlfn.STDEV.S(K5:N5)/4^0.5</f>
        <v>8.6581166993702805</v>
      </c>
      <c r="R5" s="1">
        <v>4</v>
      </c>
      <c r="S5" s="1">
        <v>92.109729999999999</v>
      </c>
      <c r="T5" s="1">
        <v>146.19110000000001</v>
      </c>
      <c r="U5" s="1">
        <v>77.444368420000004</v>
      </c>
      <c r="V5" s="1">
        <f t="shared" ref="V5:V12" si="4">AVERAGE(S5:U5)</f>
        <v>105.24839947333334</v>
      </c>
      <c r="W5" s="1">
        <f t="shared" ref="W5:W11" si="5">_xlfn.STDEV.S(S5:U5)/3^0.5</f>
        <v>20.904519067897468</v>
      </c>
    </row>
    <row r="6" spans="2:30" x14ac:dyDescent="0.2">
      <c r="B6" s="1">
        <v>6</v>
      </c>
      <c r="C6" s="1">
        <v>146.51349999999999</v>
      </c>
      <c r="D6" s="1">
        <v>145.97120000000001</v>
      </c>
      <c r="E6" s="1">
        <v>125.09520000000001</v>
      </c>
      <c r="F6" s="1">
        <v>87.911640000000006</v>
      </c>
      <c r="G6" s="1">
        <f t="shared" si="0"/>
        <v>126.372885</v>
      </c>
      <c r="H6" s="1">
        <f t="shared" si="1"/>
        <v>13.755720535249781</v>
      </c>
      <c r="J6" s="1">
        <v>6</v>
      </c>
      <c r="K6" s="1">
        <v>114.1675</v>
      </c>
      <c r="L6" s="1">
        <v>156.71424999999999</v>
      </c>
      <c r="M6" s="1">
        <v>157.4610357</v>
      </c>
      <c r="N6" s="1">
        <v>120.5851</v>
      </c>
      <c r="O6" s="1">
        <f t="shared" si="2"/>
        <v>137.23197142500001</v>
      </c>
      <c r="P6" s="1">
        <f t="shared" si="3"/>
        <v>11.539289371068657</v>
      </c>
      <c r="R6" s="1">
        <v>6</v>
      </c>
      <c r="S6" s="1">
        <v>101.9615</v>
      </c>
      <c r="T6" s="1">
        <v>164.28880000000001</v>
      </c>
      <c r="U6" s="1">
        <v>95.333875000000006</v>
      </c>
      <c r="V6" s="1">
        <f t="shared" si="4"/>
        <v>120.52805833333336</v>
      </c>
      <c r="W6" s="1">
        <f t="shared" si="5"/>
        <v>21.963858470205899</v>
      </c>
    </row>
    <row r="7" spans="2:30" x14ac:dyDescent="0.2">
      <c r="B7" s="1">
        <v>8</v>
      </c>
      <c r="C7" s="1">
        <v>123.87690000000001</v>
      </c>
      <c r="D7" s="1">
        <v>126.3869</v>
      </c>
      <c r="E7" s="1">
        <v>89.009320000000002</v>
      </c>
      <c r="F7" s="1">
        <v>75.764780000000002</v>
      </c>
      <c r="G7" s="1">
        <f t="shared" si="0"/>
        <v>103.75947500000001</v>
      </c>
      <c r="H7" s="1">
        <f t="shared" si="1"/>
        <v>12.642458791140708</v>
      </c>
      <c r="J7" s="1">
        <v>8</v>
      </c>
      <c r="K7" s="1">
        <v>129.16720000000001</v>
      </c>
      <c r="L7" s="1">
        <v>162.2891875</v>
      </c>
      <c r="M7" s="1">
        <v>171.53542859999999</v>
      </c>
      <c r="N7" s="1">
        <v>111.4361</v>
      </c>
      <c r="O7" s="1">
        <f t="shared" si="2"/>
        <v>143.60697902499999</v>
      </c>
      <c r="P7" s="1">
        <f t="shared" si="3"/>
        <v>14.060867341368366</v>
      </c>
      <c r="R7" s="1">
        <v>8</v>
      </c>
      <c r="S7" s="1">
        <v>113.22280000000001</v>
      </c>
      <c r="T7" s="1">
        <v>161.4967</v>
      </c>
      <c r="U7" s="1">
        <v>103.7895833</v>
      </c>
      <c r="V7" s="1">
        <f t="shared" si="4"/>
        <v>126.16969443333335</v>
      </c>
      <c r="W7" s="1">
        <f t="shared" si="5"/>
        <v>17.872179367737587</v>
      </c>
    </row>
    <row r="8" spans="2:30" x14ac:dyDescent="0.2">
      <c r="B8" s="1">
        <v>10</v>
      </c>
      <c r="C8" s="1">
        <v>104.6026</v>
      </c>
      <c r="D8" s="1">
        <v>85.577500000000001</v>
      </c>
      <c r="E8" s="1">
        <v>100.8822</v>
      </c>
      <c r="F8" s="1">
        <v>57.324860000000001</v>
      </c>
      <c r="G8" s="1">
        <f t="shared" si="0"/>
        <v>87.096789999999999</v>
      </c>
      <c r="H8" s="1">
        <f t="shared" si="1"/>
        <v>10.743862475281725</v>
      </c>
      <c r="J8" s="1">
        <v>10</v>
      </c>
      <c r="K8" s="1">
        <v>124.2187</v>
      </c>
      <c r="L8" s="1">
        <v>157.66235710000001</v>
      </c>
      <c r="M8" s="1">
        <v>161.85544440000001</v>
      </c>
      <c r="N8" s="1">
        <v>106.02670000000001</v>
      </c>
      <c r="O8" s="1">
        <f t="shared" si="2"/>
        <v>137.44080037500001</v>
      </c>
      <c r="P8" s="1">
        <f t="shared" si="3"/>
        <v>13.437062674889782</v>
      </c>
      <c r="R8" s="1">
        <v>10</v>
      </c>
      <c r="S8" s="1">
        <v>106.44199999999999</v>
      </c>
      <c r="T8" s="1">
        <v>160.34030000000001</v>
      </c>
      <c r="U8" s="1">
        <v>102.2311905</v>
      </c>
      <c r="V8" s="1">
        <f t="shared" si="4"/>
        <v>123.00449683333333</v>
      </c>
      <c r="W8" s="1">
        <f t="shared" si="5"/>
        <v>18.707435043643127</v>
      </c>
    </row>
    <row r="9" spans="2:30" x14ac:dyDescent="0.2">
      <c r="B9" s="1">
        <v>12</v>
      </c>
      <c r="C9" s="1">
        <v>94.957499999999996</v>
      </c>
      <c r="D9" s="1">
        <v>108.4128</v>
      </c>
      <c r="E9" s="1">
        <v>58.592500000000001</v>
      </c>
      <c r="F9" s="1">
        <v>39.200290000000003</v>
      </c>
      <c r="G9" s="1">
        <f t="shared" si="0"/>
        <v>75.290772500000003</v>
      </c>
      <c r="H9" s="1">
        <f t="shared" si="1"/>
        <v>15.982292565620549</v>
      </c>
      <c r="J9" s="1">
        <v>12</v>
      </c>
      <c r="K9" s="1">
        <v>93.345309999999998</v>
      </c>
      <c r="L9" s="1">
        <v>161.6785625</v>
      </c>
      <c r="M9" s="1">
        <v>128.4754231</v>
      </c>
      <c r="N9" s="1">
        <v>60.072620000000001</v>
      </c>
      <c r="O9" s="1">
        <f t="shared" si="2"/>
        <v>110.8929789</v>
      </c>
      <c r="P9" s="1">
        <f t="shared" si="3"/>
        <v>21.944907169598466</v>
      </c>
      <c r="R9" s="1">
        <v>12</v>
      </c>
      <c r="S9" s="1">
        <v>86.359499999999997</v>
      </c>
      <c r="T9" s="1">
        <v>119.5414</v>
      </c>
      <c r="U9" s="1">
        <v>71.445080000000004</v>
      </c>
      <c r="V9" s="1">
        <f t="shared" si="4"/>
        <v>92.448660000000004</v>
      </c>
      <c r="W9" s="1">
        <f t="shared" si="5"/>
        <v>14.21410568783463</v>
      </c>
    </row>
    <row r="10" spans="2:30" x14ac:dyDescent="0.2">
      <c r="B10" s="1">
        <v>14</v>
      </c>
      <c r="C10" s="1"/>
      <c r="D10" s="1">
        <v>112.1687</v>
      </c>
      <c r="E10" s="1">
        <v>31.457000000000001</v>
      </c>
      <c r="F10" s="1">
        <v>24.914000000000001</v>
      </c>
      <c r="G10" s="1">
        <f t="shared" si="0"/>
        <v>56.179899999999996</v>
      </c>
      <c r="H10" s="1">
        <f t="shared" si="1"/>
        <v>24.298981492698417</v>
      </c>
      <c r="J10" s="1">
        <v>14</v>
      </c>
      <c r="K10" s="1">
        <v>70.463329999999999</v>
      </c>
      <c r="L10" s="1">
        <v>118.6214286</v>
      </c>
      <c r="M10" s="1">
        <v>87.828434779999995</v>
      </c>
      <c r="N10" s="1">
        <v>55.783999999999999</v>
      </c>
      <c r="O10" s="1">
        <f t="shared" si="2"/>
        <v>83.174298344999997</v>
      </c>
      <c r="P10" s="1">
        <f t="shared" si="3"/>
        <v>13.509124043173664</v>
      </c>
      <c r="R10" s="1">
        <v>14</v>
      </c>
      <c r="S10" s="1">
        <v>67.496880000000004</v>
      </c>
      <c r="T10" s="1">
        <v>113.03189999999999</v>
      </c>
      <c r="U10" s="1">
        <v>43.226777779999999</v>
      </c>
      <c r="V10" s="1">
        <f t="shared" si="4"/>
        <v>74.585185926666654</v>
      </c>
      <c r="W10" s="1">
        <f t="shared" si="5"/>
        <v>20.460301665418644</v>
      </c>
    </row>
    <row r="11" spans="2:30" x14ac:dyDescent="0.2">
      <c r="B11" s="1">
        <v>16</v>
      </c>
      <c r="C11" s="1"/>
      <c r="D11" s="1"/>
      <c r="E11" s="1"/>
      <c r="F11" s="1">
        <v>20.015000000000001</v>
      </c>
      <c r="G11" s="1">
        <f t="shared" si="0"/>
        <v>20.015000000000001</v>
      </c>
      <c r="H11" s="1" t="e">
        <f t="shared" si="1"/>
        <v>#DIV/0!</v>
      </c>
      <c r="J11" s="1">
        <v>16</v>
      </c>
      <c r="K11" s="1">
        <v>63.222169999999998</v>
      </c>
      <c r="L11" s="1">
        <v>70.22</v>
      </c>
      <c r="M11" s="1">
        <v>85.43390909</v>
      </c>
      <c r="N11" s="1">
        <v>106.693</v>
      </c>
      <c r="O11" s="1">
        <f t="shared" si="2"/>
        <v>81.392269772500001</v>
      </c>
      <c r="P11" s="1">
        <f t="shared" si="3"/>
        <v>9.623902257875157</v>
      </c>
      <c r="R11" s="1">
        <v>16</v>
      </c>
      <c r="S11" s="1">
        <v>49.431600000000003</v>
      </c>
      <c r="T11" s="1">
        <v>78.06138</v>
      </c>
      <c r="U11" s="1">
        <v>17.837859999999999</v>
      </c>
      <c r="V11" s="1">
        <f t="shared" si="4"/>
        <v>48.443613333333332</v>
      </c>
      <c r="W11" s="1">
        <f t="shared" si="5"/>
        <v>17.392049702260838</v>
      </c>
    </row>
    <row r="12" spans="2:30" x14ac:dyDescent="0.2">
      <c r="B12" s="1" t="s">
        <v>130</v>
      </c>
      <c r="C12" s="1" t="s">
        <v>132</v>
      </c>
      <c r="D12" s="1" t="s">
        <v>133</v>
      </c>
      <c r="E12" s="1" t="s">
        <v>131</v>
      </c>
      <c r="F12" s="1" t="s">
        <v>133</v>
      </c>
      <c r="G12" s="1"/>
      <c r="H12" s="1" t="e">
        <f t="shared" si="1"/>
        <v>#DIV/0!</v>
      </c>
      <c r="J12" s="1" t="s">
        <v>130</v>
      </c>
      <c r="K12" s="1" t="s">
        <v>131</v>
      </c>
      <c r="L12" s="1" t="s">
        <v>131</v>
      </c>
      <c r="M12" s="1" t="s">
        <v>134</v>
      </c>
      <c r="N12" s="1" t="s">
        <v>135</v>
      </c>
      <c r="O12" s="1"/>
      <c r="P12" s="1" t="e">
        <f t="shared" si="3"/>
        <v>#DIV/0!</v>
      </c>
      <c r="R12" s="1" t="s">
        <v>130</v>
      </c>
      <c r="S12" s="1" t="s">
        <v>136</v>
      </c>
      <c r="T12" s="1" t="s">
        <v>137</v>
      </c>
      <c r="U12" s="1" t="s">
        <v>138</v>
      </c>
      <c r="V12" s="1" t="e">
        <f t="shared" si="4"/>
        <v>#DIV/0!</v>
      </c>
      <c r="W12" s="1"/>
    </row>
    <row r="15" spans="2:30" ht="16" thickBot="1" x14ac:dyDescent="0.25"/>
    <row r="16" spans="2:30" x14ac:dyDescent="0.2">
      <c r="B16" s="95" t="s">
        <v>157</v>
      </c>
      <c r="C16" s="84"/>
      <c r="D16" s="84"/>
      <c r="E16" s="84"/>
      <c r="F16" s="84"/>
      <c r="G16" s="84"/>
      <c r="H16" s="48"/>
      <c r="I16" s="48"/>
      <c r="J16" s="49"/>
      <c r="L16" s="95" t="s">
        <v>158</v>
      </c>
      <c r="M16" s="84"/>
      <c r="N16" s="84"/>
      <c r="O16" s="84"/>
      <c r="P16" s="84"/>
      <c r="Q16" s="84"/>
      <c r="R16" s="48"/>
      <c r="S16" s="48"/>
      <c r="T16" s="49"/>
      <c r="V16" s="95" t="s">
        <v>159</v>
      </c>
      <c r="W16" s="84"/>
      <c r="X16" s="84"/>
      <c r="Y16" s="84"/>
      <c r="Z16" s="84"/>
      <c r="AA16" s="84"/>
      <c r="AB16" s="48"/>
      <c r="AC16" s="48"/>
      <c r="AD16" s="49"/>
    </row>
    <row r="17" spans="2:30" x14ac:dyDescent="0.2">
      <c r="B17" s="15"/>
      <c r="C17" s="1"/>
      <c r="D17" s="1"/>
      <c r="E17" s="1"/>
      <c r="F17" s="1"/>
      <c r="G17" s="1"/>
      <c r="H17" s="42"/>
      <c r="I17" s="42"/>
      <c r="J17" s="43"/>
      <c r="L17" s="15"/>
      <c r="M17" s="1"/>
      <c r="N17" s="1"/>
      <c r="O17" s="1"/>
      <c r="P17" s="1"/>
      <c r="Q17" s="1"/>
      <c r="R17" s="42"/>
      <c r="S17" s="42"/>
      <c r="T17" s="43"/>
      <c r="V17" s="15"/>
      <c r="W17" s="1"/>
      <c r="X17" s="1"/>
      <c r="Y17" s="1"/>
      <c r="Z17" s="1"/>
      <c r="AA17" s="1"/>
      <c r="AB17" s="42"/>
      <c r="AC17" s="42"/>
      <c r="AD17" s="43"/>
    </row>
    <row r="18" spans="2:30" x14ac:dyDescent="0.2">
      <c r="B18" s="15" t="s">
        <v>105</v>
      </c>
      <c r="C18" s="1" t="s">
        <v>106</v>
      </c>
      <c r="D18" s="1"/>
      <c r="E18" s="1"/>
      <c r="F18" s="1"/>
      <c r="G18" s="1"/>
      <c r="H18" s="42"/>
      <c r="I18" s="42"/>
      <c r="J18" s="43"/>
      <c r="L18" s="15" t="s">
        <v>105</v>
      </c>
      <c r="M18" s="1" t="s">
        <v>106</v>
      </c>
      <c r="N18" s="1"/>
      <c r="O18" s="1"/>
      <c r="P18" s="1"/>
      <c r="Q18" s="1"/>
      <c r="R18" s="42"/>
      <c r="S18" s="42"/>
      <c r="T18" s="43"/>
      <c r="V18" s="15" t="s">
        <v>105</v>
      </c>
      <c r="W18" s="1" t="s">
        <v>106</v>
      </c>
      <c r="X18" s="1"/>
      <c r="Y18" s="1"/>
      <c r="Z18" s="1"/>
      <c r="AA18" s="1"/>
      <c r="AB18" s="42"/>
      <c r="AC18" s="42"/>
      <c r="AD18" s="43"/>
    </row>
    <row r="19" spans="2:30" x14ac:dyDescent="0.2">
      <c r="B19" s="15" t="s">
        <v>6</v>
      </c>
      <c r="C19" s="1">
        <v>0.05</v>
      </c>
      <c r="D19" s="1"/>
      <c r="E19" s="1"/>
      <c r="F19" s="1"/>
      <c r="G19" s="1"/>
      <c r="H19" s="42"/>
      <c r="I19" s="42"/>
      <c r="J19" s="43"/>
      <c r="L19" s="15" t="s">
        <v>6</v>
      </c>
      <c r="M19" s="1">
        <v>0.05</v>
      </c>
      <c r="N19" s="1"/>
      <c r="O19" s="1"/>
      <c r="P19" s="1"/>
      <c r="Q19" s="1"/>
      <c r="R19" s="42"/>
      <c r="S19" s="42"/>
      <c r="T19" s="43"/>
      <c r="V19" s="15" t="s">
        <v>6</v>
      </c>
      <c r="W19" s="1">
        <v>0.05</v>
      </c>
      <c r="X19" s="1"/>
      <c r="Y19" s="1"/>
      <c r="Z19" s="1"/>
      <c r="AA19" s="1"/>
      <c r="AB19" s="42"/>
      <c r="AC19" s="42"/>
      <c r="AD19" s="43"/>
    </row>
    <row r="20" spans="2:30" x14ac:dyDescent="0.2">
      <c r="B20" s="15"/>
      <c r="C20" s="1"/>
      <c r="D20" s="1"/>
      <c r="E20" s="1"/>
      <c r="F20" s="1"/>
      <c r="G20" s="1"/>
      <c r="H20" s="42"/>
      <c r="I20" s="42"/>
      <c r="J20" s="43"/>
      <c r="L20" s="15"/>
      <c r="M20" s="1"/>
      <c r="N20" s="1"/>
      <c r="O20" s="1"/>
      <c r="P20" s="1"/>
      <c r="Q20" s="1"/>
      <c r="R20" s="42"/>
      <c r="S20" s="42"/>
      <c r="T20" s="43"/>
      <c r="V20" s="15"/>
      <c r="W20" s="1"/>
      <c r="X20" s="1"/>
      <c r="Y20" s="1"/>
      <c r="Z20" s="1"/>
      <c r="AA20" s="1"/>
      <c r="AB20" s="42"/>
      <c r="AC20" s="42"/>
      <c r="AD20" s="43"/>
    </row>
    <row r="21" spans="2:30" x14ac:dyDescent="0.2">
      <c r="B21" s="15" t="s">
        <v>7</v>
      </c>
      <c r="C21" s="1" t="s">
        <v>8</v>
      </c>
      <c r="D21" s="1" t="s">
        <v>9</v>
      </c>
      <c r="E21" s="1" t="s">
        <v>10</v>
      </c>
      <c r="F21" s="1" t="s">
        <v>11</v>
      </c>
      <c r="G21" s="1"/>
      <c r="H21" s="42"/>
      <c r="I21" s="42"/>
      <c r="J21" s="43"/>
      <c r="L21" s="15" t="s">
        <v>7</v>
      </c>
      <c r="M21" s="1" t="s">
        <v>8</v>
      </c>
      <c r="N21" s="1" t="s">
        <v>9</v>
      </c>
      <c r="O21" s="1" t="s">
        <v>10</v>
      </c>
      <c r="P21" s="1" t="s">
        <v>11</v>
      </c>
      <c r="Q21" s="1"/>
      <c r="R21" s="42"/>
      <c r="S21" s="42"/>
      <c r="T21" s="43"/>
      <c r="V21" s="15" t="s">
        <v>7</v>
      </c>
      <c r="W21" s="1" t="s">
        <v>8</v>
      </c>
      <c r="X21" s="1" t="s">
        <v>9</v>
      </c>
      <c r="Y21" s="1" t="s">
        <v>10</v>
      </c>
      <c r="Z21" s="1" t="s">
        <v>11</v>
      </c>
      <c r="AA21" s="1"/>
      <c r="AB21" s="42"/>
      <c r="AC21" s="42"/>
      <c r="AD21" s="43"/>
    </row>
    <row r="22" spans="2:30" x14ac:dyDescent="0.2">
      <c r="B22" s="15" t="s">
        <v>107</v>
      </c>
      <c r="C22" s="1">
        <v>23.83</v>
      </c>
      <c r="D22" s="1">
        <v>8.9999999999999998E-4</v>
      </c>
      <c r="E22" s="1" t="s">
        <v>12</v>
      </c>
      <c r="F22" s="1" t="s">
        <v>5</v>
      </c>
      <c r="G22" s="1"/>
      <c r="H22" s="42"/>
      <c r="I22" s="42"/>
      <c r="J22" s="43"/>
      <c r="L22" s="15" t="s">
        <v>107</v>
      </c>
      <c r="M22" s="1">
        <v>21.63</v>
      </c>
      <c r="N22" s="1">
        <v>6.4999999999999997E-3</v>
      </c>
      <c r="O22" s="1" t="s">
        <v>60</v>
      </c>
      <c r="P22" s="1" t="s">
        <v>5</v>
      </c>
      <c r="Q22" s="1"/>
      <c r="R22" s="42"/>
      <c r="S22" s="42"/>
      <c r="T22" s="43"/>
      <c r="V22" s="15" t="s">
        <v>107</v>
      </c>
      <c r="W22" s="1">
        <v>0.82740000000000002</v>
      </c>
      <c r="X22" s="1">
        <v>0.99829999999999997</v>
      </c>
      <c r="Y22" s="1" t="s">
        <v>15</v>
      </c>
      <c r="Z22" s="1" t="s">
        <v>16</v>
      </c>
      <c r="AA22" s="1"/>
      <c r="AB22" s="42"/>
      <c r="AC22" s="42"/>
      <c r="AD22" s="43"/>
    </row>
    <row r="23" spans="2:30" x14ac:dyDescent="0.2">
      <c r="B23" s="15" t="s">
        <v>95</v>
      </c>
      <c r="C23" s="1">
        <v>43.6</v>
      </c>
      <c r="D23" s="1" t="s">
        <v>13</v>
      </c>
      <c r="E23" s="1" t="s">
        <v>14</v>
      </c>
      <c r="F23" s="1" t="s">
        <v>5</v>
      </c>
      <c r="G23" s="1"/>
      <c r="H23" s="35"/>
      <c r="I23" s="42"/>
      <c r="J23" s="43"/>
      <c r="L23" s="31" t="s">
        <v>95</v>
      </c>
      <c r="M23" s="10">
        <v>36.61</v>
      </c>
      <c r="N23" s="1">
        <v>1E-4</v>
      </c>
      <c r="O23" s="1" t="s">
        <v>12</v>
      </c>
      <c r="P23" s="1" t="s">
        <v>5</v>
      </c>
      <c r="Q23" s="1"/>
      <c r="R23" s="42"/>
      <c r="S23" s="42"/>
      <c r="T23" s="43"/>
      <c r="V23" s="15" t="s">
        <v>95</v>
      </c>
      <c r="W23" s="1">
        <v>42.88</v>
      </c>
      <c r="X23" s="1">
        <v>4.0000000000000002E-4</v>
      </c>
      <c r="Y23" s="1" t="s">
        <v>12</v>
      </c>
      <c r="Z23" s="1" t="s">
        <v>5</v>
      </c>
      <c r="AA23" s="1"/>
      <c r="AB23" s="42"/>
      <c r="AC23" s="42"/>
      <c r="AD23" s="43"/>
    </row>
    <row r="24" spans="2:30" x14ac:dyDescent="0.2">
      <c r="B24" s="15" t="s">
        <v>108</v>
      </c>
      <c r="C24" s="1">
        <v>0.2399</v>
      </c>
      <c r="D24" s="1">
        <v>0.5796</v>
      </c>
      <c r="E24" s="1" t="s">
        <v>15</v>
      </c>
      <c r="F24" s="1" t="s">
        <v>16</v>
      </c>
      <c r="G24" s="1"/>
      <c r="H24" s="35"/>
      <c r="I24" s="42"/>
      <c r="J24" s="43"/>
      <c r="L24" s="31" t="s">
        <v>108</v>
      </c>
      <c r="M24" s="10">
        <v>0.64929999999999999</v>
      </c>
      <c r="N24" s="1">
        <v>0.40160000000000001</v>
      </c>
      <c r="O24" s="1" t="s">
        <v>15</v>
      </c>
      <c r="P24" s="1" t="s">
        <v>16</v>
      </c>
      <c r="Q24" s="1"/>
      <c r="R24" s="42"/>
      <c r="S24" s="42"/>
      <c r="T24" s="43"/>
      <c r="V24" s="15" t="s">
        <v>108</v>
      </c>
      <c r="W24" s="1">
        <v>6.2030000000000003</v>
      </c>
      <c r="X24" s="1">
        <v>3.1099999999999999E-2</v>
      </c>
      <c r="Y24" s="1" t="s">
        <v>35</v>
      </c>
      <c r="Z24" s="1" t="s">
        <v>5</v>
      </c>
      <c r="AA24" s="1"/>
      <c r="AB24" s="42"/>
      <c r="AC24" s="42"/>
      <c r="AD24" s="43"/>
    </row>
    <row r="25" spans="2:30" x14ac:dyDescent="0.2">
      <c r="B25" s="15"/>
      <c r="C25" s="1"/>
      <c r="D25" s="1"/>
      <c r="E25" s="1"/>
      <c r="F25" s="1"/>
      <c r="G25" s="1"/>
      <c r="H25" s="35"/>
      <c r="I25" s="42"/>
      <c r="J25" s="43"/>
      <c r="L25" s="31"/>
      <c r="M25" s="10"/>
      <c r="N25" s="1"/>
      <c r="O25" s="1"/>
      <c r="P25" s="1"/>
      <c r="Q25" s="1"/>
      <c r="R25" s="42"/>
      <c r="S25" s="42"/>
      <c r="T25" s="43"/>
      <c r="V25" s="15"/>
      <c r="W25" s="1"/>
      <c r="X25" s="1"/>
      <c r="Y25" s="1"/>
      <c r="Z25" s="1"/>
      <c r="AA25" s="1"/>
      <c r="AB25" s="42"/>
      <c r="AC25" s="42"/>
      <c r="AD25" s="43"/>
    </row>
    <row r="26" spans="2:30" x14ac:dyDescent="0.2">
      <c r="B26" s="15" t="s">
        <v>17</v>
      </c>
      <c r="C26" s="1" t="s">
        <v>109</v>
      </c>
      <c r="D26" s="1" t="s">
        <v>18</v>
      </c>
      <c r="E26" s="1" t="s">
        <v>19</v>
      </c>
      <c r="F26" s="1" t="s">
        <v>20</v>
      </c>
      <c r="G26" s="1" t="s">
        <v>9</v>
      </c>
      <c r="H26" s="35"/>
      <c r="I26" s="42"/>
      <c r="J26" s="43"/>
      <c r="L26" s="31" t="s">
        <v>17</v>
      </c>
      <c r="M26" s="10" t="s">
        <v>109</v>
      </c>
      <c r="N26" s="1" t="s">
        <v>18</v>
      </c>
      <c r="O26" s="1" t="s">
        <v>19</v>
      </c>
      <c r="P26" s="1" t="s">
        <v>20</v>
      </c>
      <c r="Q26" s="1" t="s">
        <v>9</v>
      </c>
      <c r="R26" s="42"/>
      <c r="S26" s="42"/>
      <c r="T26" s="43"/>
      <c r="V26" s="15" t="s">
        <v>17</v>
      </c>
      <c r="W26" s="1" t="s">
        <v>109</v>
      </c>
      <c r="X26" s="1" t="s">
        <v>18</v>
      </c>
      <c r="Y26" s="1" t="s">
        <v>19</v>
      </c>
      <c r="Z26" s="1" t="s">
        <v>20</v>
      </c>
      <c r="AA26" s="1" t="s">
        <v>9</v>
      </c>
      <c r="AB26" s="42"/>
      <c r="AC26" s="42"/>
      <c r="AD26" s="43"/>
    </row>
    <row r="27" spans="2:30" x14ac:dyDescent="0.2">
      <c r="B27" s="15" t="s">
        <v>107</v>
      </c>
      <c r="C27" s="1">
        <v>59021</v>
      </c>
      <c r="D27" s="1">
        <v>7</v>
      </c>
      <c r="E27" s="1">
        <v>8432</v>
      </c>
      <c r="F27" s="1" t="s">
        <v>139</v>
      </c>
      <c r="G27" s="1" t="s">
        <v>104</v>
      </c>
      <c r="H27" s="35"/>
      <c r="I27" s="42"/>
      <c r="J27" s="43"/>
      <c r="L27" s="31" t="s">
        <v>107</v>
      </c>
      <c r="M27" s="10">
        <v>53999</v>
      </c>
      <c r="N27" s="1">
        <v>7</v>
      </c>
      <c r="O27" s="1">
        <v>7714</v>
      </c>
      <c r="P27" s="1" t="s">
        <v>144</v>
      </c>
      <c r="Q27" s="1" t="s">
        <v>145</v>
      </c>
      <c r="R27" s="42"/>
      <c r="S27" s="42"/>
      <c r="T27" s="43"/>
      <c r="V27" s="15" t="s">
        <v>107</v>
      </c>
      <c r="W27" s="1">
        <v>626.20000000000005</v>
      </c>
      <c r="X27" s="1">
        <v>7</v>
      </c>
      <c r="Y27" s="1">
        <v>89.46</v>
      </c>
      <c r="Z27" s="1" t="s">
        <v>151</v>
      </c>
      <c r="AA27" s="1" t="s">
        <v>152</v>
      </c>
      <c r="AB27" s="42"/>
      <c r="AC27" s="42"/>
      <c r="AD27" s="43"/>
    </row>
    <row r="28" spans="2:30" x14ac:dyDescent="0.2">
      <c r="B28" s="15" t="s">
        <v>95</v>
      </c>
      <c r="C28" s="1">
        <v>108015</v>
      </c>
      <c r="D28" s="1">
        <v>7</v>
      </c>
      <c r="E28" s="1">
        <v>15431</v>
      </c>
      <c r="F28" s="1" t="s">
        <v>140</v>
      </c>
      <c r="G28" s="1" t="s">
        <v>21</v>
      </c>
      <c r="H28" s="35"/>
      <c r="I28" s="42"/>
      <c r="J28" s="43"/>
      <c r="L28" s="31" t="s">
        <v>95</v>
      </c>
      <c r="M28" s="10">
        <v>91406</v>
      </c>
      <c r="N28" s="1">
        <v>7</v>
      </c>
      <c r="O28" s="1">
        <v>13058</v>
      </c>
      <c r="P28" s="1" t="s">
        <v>146</v>
      </c>
      <c r="Q28" s="1" t="s">
        <v>118</v>
      </c>
      <c r="R28" s="42"/>
      <c r="S28" s="42"/>
      <c r="T28" s="43"/>
      <c r="V28" s="15" t="s">
        <v>95</v>
      </c>
      <c r="W28" s="1">
        <v>32456</v>
      </c>
      <c r="X28" s="1">
        <v>7</v>
      </c>
      <c r="Y28" s="1">
        <v>4637</v>
      </c>
      <c r="Z28" s="1" t="s">
        <v>153</v>
      </c>
      <c r="AA28" s="1" t="s">
        <v>77</v>
      </c>
      <c r="AB28" s="42"/>
      <c r="AC28" s="42"/>
      <c r="AD28" s="43"/>
    </row>
    <row r="29" spans="2:30" x14ac:dyDescent="0.2">
      <c r="B29" s="15" t="s">
        <v>108</v>
      </c>
      <c r="C29" s="1">
        <v>594.20000000000005</v>
      </c>
      <c r="D29" s="1">
        <v>1</v>
      </c>
      <c r="E29" s="1">
        <v>594.20000000000005</v>
      </c>
      <c r="F29" s="1" t="s">
        <v>141</v>
      </c>
      <c r="G29" s="1" t="s">
        <v>142</v>
      </c>
      <c r="H29" s="35"/>
      <c r="I29" s="42"/>
      <c r="J29" s="43"/>
      <c r="L29" s="31" t="s">
        <v>108</v>
      </c>
      <c r="M29" s="10">
        <v>1621</v>
      </c>
      <c r="N29" s="1">
        <v>1</v>
      </c>
      <c r="O29" s="1">
        <v>1621</v>
      </c>
      <c r="P29" s="1" t="s">
        <v>147</v>
      </c>
      <c r="Q29" s="1" t="s">
        <v>148</v>
      </c>
      <c r="R29" s="42"/>
      <c r="S29" s="42"/>
      <c r="T29" s="43"/>
      <c r="V29" s="15" t="s">
        <v>108</v>
      </c>
      <c r="W29" s="1">
        <v>4695</v>
      </c>
      <c r="X29" s="1">
        <v>1</v>
      </c>
      <c r="Y29" s="1">
        <v>4695</v>
      </c>
      <c r="Z29" s="1" t="s">
        <v>154</v>
      </c>
      <c r="AA29" s="1" t="s">
        <v>155</v>
      </c>
      <c r="AB29" s="42"/>
      <c r="AC29" s="42"/>
      <c r="AD29" s="43"/>
    </row>
    <row r="30" spans="2:30" x14ac:dyDescent="0.2">
      <c r="B30" s="15" t="s">
        <v>22</v>
      </c>
      <c r="C30" s="1">
        <v>83922</v>
      </c>
      <c r="D30" s="1">
        <v>44</v>
      </c>
      <c r="E30" s="1">
        <v>1907</v>
      </c>
      <c r="F30" s="1"/>
      <c r="G30" s="1"/>
      <c r="H30" s="35"/>
      <c r="I30" s="42"/>
      <c r="J30" s="43"/>
      <c r="L30" s="31" t="s">
        <v>22</v>
      </c>
      <c r="M30" s="10">
        <v>80989</v>
      </c>
      <c r="N30" s="1">
        <v>36</v>
      </c>
      <c r="O30" s="1">
        <v>2250</v>
      </c>
      <c r="P30" s="1"/>
      <c r="Q30" s="1"/>
      <c r="R30" s="42"/>
      <c r="S30" s="42"/>
      <c r="T30" s="43"/>
      <c r="V30" s="15" t="s">
        <v>22</v>
      </c>
      <c r="W30" s="1">
        <v>37626</v>
      </c>
      <c r="X30" s="1">
        <v>40</v>
      </c>
      <c r="Y30" s="1">
        <v>940.7</v>
      </c>
      <c r="Z30" s="1"/>
      <c r="AA30" s="1"/>
      <c r="AB30" s="42"/>
      <c r="AC30" s="42"/>
      <c r="AD30" s="43"/>
    </row>
    <row r="31" spans="2:30" x14ac:dyDescent="0.2">
      <c r="B31" s="15"/>
      <c r="C31" s="1"/>
      <c r="D31" s="1"/>
      <c r="E31" s="1"/>
      <c r="F31" s="1"/>
      <c r="G31" s="1"/>
      <c r="H31" s="35"/>
      <c r="I31" s="42"/>
      <c r="J31" s="43"/>
      <c r="L31" s="31"/>
      <c r="M31" s="10"/>
      <c r="N31" s="1"/>
      <c r="O31" s="1"/>
      <c r="P31" s="1"/>
      <c r="Q31" s="1"/>
      <c r="R31" s="42"/>
      <c r="S31" s="42"/>
      <c r="T31" s="43"/>
      <c r="V31" s="15"/>
      <c r="W31" s="1"/>
      <c r="X31" s="1"/>
      <c r="Y31" s="1"/>
      <c r="Z31" s="1"/>
      <c r="AA31" s="1"/>
      <c r="AB31" s="42"/>
      <c r="AC31" s="42"/>
      <c r="AD31" s="43"/>
    </row>
    <row r="32" spans="2:30" x14ac:dyDescent="0.2">
      <c r="B32" s="15" t="s">
        <v>23</v>
      </c>
      <c r="C32" s="1"/>
      <c r="D32" s="1"/>
      <c r="E32" s="1"/>
      <c r="F32" s="1"/>
      <c r="G32" s="1"/>
      <c r="H32" s="35"/>
      <c r="I32" s="42"/>
      <c r="J32" s="43"/>
      <c r="L32" s="31" t="s">
        <v>23</v>
      </c>
      <c r="M32" s="10"/>
      <c r="N32" s="1"/>
      <c r="O32" s="1"/>
      <c r="P32" s="1"/>
      <c r="Q32" s="1"/>
      <c r="R32" s="42"/>
      <c r="S32" s="42"/>
      <c r="T32" s="43"/>
      <c r="V32" s="15" t="s">
        <v>23</v>
      </c>
      <c r="W32" s="1"/>
      <c r="X32" s="1"/>
      <c r="Y32" s="1"/>
      <c r="Z32" s="1"/>
      <c r="AA32" s="1"/>
      <c r="AB32" s="42"/>
      <c r="AC32" s="42"/>
      <c r="AD32" s="43"/>
    </row>
    <row r="33" spans="2:30" x14ac:dyDescent="0.2">
      <c r="B33" s="15" t="s">
        <v>128</v>
      </c>
      <c r="C33" s="1">
        <v>119.1</v>
      </c>
      <c r="D33" s="1"/>
      <c r="E33" s="1"/>
      <c r="F33" s="1"/>
      <c r="G33" s="1"/>
      <c r="H33" s="35"/>
      <c r="I33" s="42"/>
      <c r="J33" s="43"/>
      <c r="L33" s="31" t="s">
        <v>149</v>
      </c>
      <c r="M33" s="10">
        <v>100.6</v>
      </c>
      <c r="N33" s="1"/>
      <c r="O33" s="1"/>
      <c r="P33" s="1"/>
      <c r="Q33" s="1"/>
      <c r="R33" s="42"/>
      <c r="S33" s="42"/>
      <c r="T33" s="43"/>
      <c r="V33" s="15" t="s">
        <v>149</v>
      </c>
      <c r="W33" s="1">
        <v>100.6</v>
      </c>
      <c r="X33" s="1"/>
      <c r="Y33" s="1"/>
      <c r="Z33" s="1"/>
      <c r="AA33" s="1"/>
      <c r="AB33" s="42"/>
      <c r="AC33" s="42"/>
      <c r="AD33" s="43"/>
    </row>
    <row r="34" spans="2:30" x14ac:dyDescent="0.2">
      <c r="B34" s="15" t="s">
        <v>127</v>
      </c>
      <c r="C34" s="1">
        <v>112.4</v>
      </c>
      <c r="D34" s="1"/>
      <c r="E34" s="1"/>
      <c r="F34" s="1"/>
      <c r="G34" s="1"/>
      <c r="H34" s="42"/>
      <c r="I34" s="42"/>
      <c r="J34" s="43"/>
      <c r="L34" s="15" t="s">
        <v>127</v>
      </c>
      <c r="M34" s="1">
        <v>112.4</v>
      </c>
      <c r="N34" s="1"/>
      <c r="O34" s="1"/>
      <c r="P34" s="1"/>
      <c r="Q34" s="1"/>
      <c r="R34" s="42"/>
      <c r="S34" s="42"/>
      <c r="T34" s="43"/>
      <c r="V34" s="15" t="s">
        <v>128</v>
      </c>
      <c r="W34" s="1">
        <v>119.1</v>
      </c>
      <c r="X34" s="1"/>
      <c r="Y34" s="1"/>
      <c r="Z34" s="1"/>
      <c r="AA34" s="1"/>
      <c r="AB34" s="42"/>
      <c r="AC34" s="42"/>
      <c r="AD34" s="43"/>
    </row>
    <row r="35" spans="2:30" x14ac:dyDescent="0.2">
      <c r="B35" s="15" t="s">
        <v>110</v>
      </c>
      <c r="C35" s="1">
        <v>6.6989999999999998</v>
      </c>
      <c r="D35" s="1"/>
      <c r="E35" s="1"/>
      <c r="F35" s="1"/>
      <c r="G35" s="1"/>
      <c r="H35" s="42"/>
      <c r="I35" s="42"/>
      <c r="J35" s="43"/>
      <c r="L35" s="15" t="s">
        <v>110</v>
      </c>
      <c r="M35" s="1">
        <v>-11.8</v>
      </c>
      <c r="N35" s="1"/>
      <c r="O35" s="1"/>
      <c r="P35" s="1"/>
      <c r="Q35" s="1"/>
      <c r="R35" s="42"/>
      <c r="S35" s="42"/>
      <c r="T35" s="43"/>
      <c r="V35" s="15" t="s">
        <v>110</v>
      </c>
      <c r="W35" s="1">
        <v>-18.5</v>
      </c>
      <c r="X35" s="1"/>
      <c r="Y35" s="1"/>
      <c r="Z35" s="1"/>
      <c r="AA35" s="1"/>
      <c r="AB35" s="42"/>
      <c r="AC35" s="42"/>
      <c r="AD35" s="43"/>
    </row>
    <row r="36" spans="2:30" x14ac:dyDescent="0.2">
      <c r="B36" s="15" t="s">
        <v>24</v>
      </c>
      <c r="C36" s="1">
        <v>12</v>
      </c>
      <c r="D36" s="1"/>
      <c r="E36" s="1"/>
      <c r="F36" s="1"/>
      <c r="G36" s="1"/>
      <c r="H36" s="42"/>
      <c r="I36" s="42"/>
      <c r="J36" s="43"/>
      <c r="L36" s="15" t="s">
        <v>24</v>
      </c>
      <c r="M36" s="1">
        <v>13.9</v>
      </c>
      <c r="N36" s="1"/>
      <c r="O36" s="1"/>
      <c r="P36" s="1"/>
      <c r="Q36" s="1"/>
      <c r="R36" s="42"/>
      <c r="S36" s="42"/>
      <c r="T36" s="43"/>
      <c r="V36" s="15" t="s">
        <v>24</v>
      </c>
      <c r="W36" s="1">
        <v>8.282</v>
      </c>
      <c r="X36" s="1"/>
      <c r="Y36" s="1"/>
      <c r="Z36" s="1"/>
      <c r="AA36" s="1"/>
      <c r="AB36" s="42"/>
      <c r="AC36" s="42"/>
      <c r="AD36" s="43"/>
    </row>
    <row r="37" spans="2:30" x14ac:dyDescent="0.2">
      <c r="B37" s="15" t="s">
        <v>25</v>
      </c>
      <c r="C37" s="1" t="s">
        <v>143</v>
      </c>
      <c r="D37" s="1"/>
      <c r="E37" s="1"/>
      <c r="F37" s="1"/>
      <c r="G37" s="1"/>
      <c r="H37" s="42"/>
      <c r="I37" s="42"/>
      <c r="J37" s="43"/>
      <c r="L37" s="15" t="s">
        <v>25</v>
      </c>
      <c r="M37" s="1" t="s">
        <v>150</v>
      </c>
      <c r="N37" s="1"/>
      <c r="O37" s="1"/>
      <c r="P37" s="1"/>
      <c r="Q37" s="1"/>
      <c r="R37" s="42"/>
      <c r="S37" s="42"/>
      <c r="T37" s="43"/>
      <c r="V37" s="15" t="s">
        <v>25</v>
      </c>
      <c r="W37" s="1" t="s">
        <v>156</v>
      </c>
      <c r="X37" s="1"/>
      <c r="Y37" s="1"/>
      <c r="Z37" s="1"/>
      <c r="AA37" s="1"/>
      <c r="AB37" s="42"/>
      <c r="AC37" s="42"/>
      <c r="AD37" s="43"/>
    </row>
    <row r="38" spans="2:30" x14ac:dyDescent="0.2">
      <c r="B38" s="15"/>
      <c r="C38" s="1"/>
      <c r="D38" s="1"/>
      <c r="E38" s="1"/>
      <c r="F38" s="1"/>
      <c r="G38" s="1"/>
      <c r="H38" s="42"/>
      <c r="I38" s="42"/>
      <c r="J38" s="43"/>
      <c r="L38" s="15"/>
      <c r="M38" s="1"/>
      <c r="N38" s="1"/>
      <c r="O38" s="1"/>
      <c r="P38" s="1"/>
      <c r="Q38" s="1"/>
      <c r="R38" s="42"/>
      <c r="S38" s="42"/>
      <c r="T38" s="43"/>
      <c r="V38" s="15"/>
      <c r="W38" s="1"/>
      <c r="X38" s="1"/>
      <c r="Y38" s="1"/>
      <c r="Z38" s="1"/>
      <c r="AA38" s="1"/>
      <c r="AB38" s="42"/>
      <c r="AC38" s="42"/>
      <c r="AD38" s="43"/>
    </row>
    <row r="39" spans="2:30" x14ac:dyDescent="0.2">
      <c r="B39" s="15" t="s">
        <v>26</v>
      </c>
      <c r="C39" s="1"/>
      <c r="D39" s="1"/>
      <c r="E39" s="1"/>
      <c r="F39" s="1"/>
      <c r="G39" s="1"/>
      <c r="H39" s="42"/>
      <c r="I39" s="42"/>
      <c r="J39" s="43"/>
      <c r="L39" s="15" t="s">
        <v>26</v>
      </c>
      <c r="M39" s="1"/>
      <c r="N39" s="1"/>
      <c r="O39" s="1"/>
      <c r="P39" s="1"/>
      <c r="Q39" s="1"/>
      <c r="R39" s="42"/>
      <c r="S39" s="42"/>
      <c r="T39" s="43"/>
      <c r="V39" s="15" t="s">
        <v>26</v>
      </c>
      <c r="W39" s="1"/>
      <c r="X39" s="1"/>
      <c r="Y39" s="1"/>
      <c r="Z39" s="1"/>
      <c r="AA39" s="1"/>
      <c r="AB39" s="42"/>
      <c r="AC39" s="42"/>
      <c r="AD39" s="43"/>
    </row>
    <row r="40" spans="2:30" x14ac:dyDescent="0.2">
      <c r="B40" s="15" t="s">
        <v>111</v>
      </c>
      <c r="C40" s="1">
        <v>2</v>
      </c>
      <c r="D40" s="1"/>
      <c r="E40" s="1"/>
      <c r="F40" s="1"/>
      <c r="G40" s="1"/>
      <c r="H40" s="42"/>
      <c r="I40" s="42"/>
      <c r="J40" s="43"/>
      <c r="L40" s="15" t="s">
        <v>111</v>
      </c>
      <c r="M40" s="1">
        <v>2</v>
      </c>
      <c r="N40" s="1"/>
      <c r="O40" s="1"/>
      <c r="P40" s="1"/>
      <c r="Q40" s="1"/>
      <c r="R40" s="42"/>
      <c r="S40" s="42"/>
      <c r="T40" s="43"/>
      <c r="V40" s="15" t="s">
        <v>111</v>
      </c>
      <c r="W40" s="1">
        <v>2</v>
      </c>
      <c r="X40" s="1"/>
      <c r="Y40" s="1"/>
      <c r="Z40" s="1"/>
      <c r="AA40" s="1"/>
      <c r="AB40" s="42"/>
      <c r="AC40" s="42"/>
      <c r="AD40" s="43"/>
    </row>
    <row r="41" spans="2:30" x14ac:dyDescent="0.2">
      <c r="B41" s="15" t="s">
        <v>97</v>
      </c>
      <c r="C41" s="1">
        <v>8</v>
      </c>
      <c r="D41" s="1"/>
      <c r="E41" s="1"/>
      <c r="F41" s="1"/>
      <c r="G41" s="1"/>
      <c r="H41" s="42"/>
      <c r="I41" s="42"/>
      <c r="J41" s="43"/>
      <c r="L41" s="15" t="s">
        <v>97</v>
      </c>
      <c r="M41" s="1">
        <v>8</v>
      </c>
      <c r="N41" s="1"/>
      <c r="O41" s="1"/>
      <c r="P41" s="1"/>
      <c r="Q41" s="1"/>
      <c r="R41" s="42"/>
      <c r="S41" s="42"/>
      <c r="T41" s="43"/>
      <c r="V41" s="15" t="s">
        <v>97</v>
      </c>
      <c r="W41" s="1">
        <v>8</v>
      </c>
      <c r="X41" s="1"/>
      <c r="Y41" s="1"/>
      <c r="Z41" s="1"/>
      <c r="AA41" s="1"/>
      <c r="AB41" s="42"/>
      <c r="AC41" s="42"/>
      <c r="AD41" s="43"/>
    </row>
    <row r="42" spans="2:30" x14ac:dyDescent="0.2">
      <c r="B42" s="15" t="s">
        <v>112</v>
      </c>
      <c r="C42" s="1">
        <v>60</v>
      </c>
      <c r="D42" s="1"/>
      <c r="E42" s="1"/>
      <c r="F42" s="1"/>
      <c r="G42" s="1"/>
      <c r="H42" s="42"/>
      <c r="I42" s="42"/>
      <c r="J42" s="43"/>
      <c r="L42" s="15" t="s">
        <v>112</v>
      </c>
      <c r="M42" s="1">
        <v>52</v>
      </c>
      <c r="N42" s="1"/>
      <c r="O42" s="1"/>
      <c r="P42" s="1"/>
      <c r="Q42" s="1"/>
      <c r="R42" s="42"/>
      <c r="S42" s="42"/>
      <c r="T42" s="43"/>
      <c r="V42" s="15" t="s">
        <v>112</v>
      </c>
      <c r="W42" s="1">
        <v>56</v>
      </c>
      <c r="X42" s="1"/>
      <c r="Y42" s="1"/>
      <c r="Z42" s="1"/>
      <c r="AA42" s="1"/>
      <c r="AB42" s="42"/>
      <c r="AC42" s="42"/>
      <c r="AD42" s="43"/>
    </row>
    <row r="43" spans="2:30" x14ac:dyDescent="0.2">
      <c r="B43" s="41"/>
      <c r="C43" s="42"/>
      <c r="D43" s="42"/>
      <c r="E43" s="42"/>
      <c r="F43" s="42"/>
      <c r="G43" s="42"/>
      <c r="H43" s="42"/>
      <c r="I43" s="42"/>
      <c r="J43" s="43"/>
      <c r="L43" s="41"/>
      <c r="M43" s="42"/>
      <c r="N43" s="42"/>
      <c r="O43" s="42"/>
      <c r="P43" s="42"/>
      <c r="Q43" s="42"/>
      <c r="R43" s="42"/>
      <c r="S43" s="42"/>
      <c r="T43" s="43"/>
      <c r="V43" s="41"/>
      <c r="W43" s="42"/>
      <c r="X43" s="42"/>
      <c r="Y43" s="42"/>
      <c r="Z43" s="42"/>
      <c r="AA43" s="42"/>
      <c r="AB43" s="42"/>
      <c r="AC43" s="42"/>
      <c r="AD43" s="43"/>
    </row>
    <row r="44" spans="2:30" x14ac:dyDescent="0.2">
      <c r="B44" s="41"/>
      <c r="C44" s="42"/>
      <c r="D44" s="42"/>
      <c r="E44" s="42"/>
      <c r="F44" s="42"/>
      <c r="G44" s="42"/>
      <c r="H44" s="42"/>
      <c r="I44" s="42"/>
      <c r="J44" s="43"/>
      <c r="L44" s="41"/>
      <c r="M44" s="42"/>
      <c r="N44" s="42"/>
      <c r="O44" s="42"/>
      <c r="P44" s="42"/>
      <c r="Q44" s="42"/>
      <c r="R44" s="42"/>
      <c r="S44" s="42"/>
      <c r="T44" s="43"/>
      <c r="V44" s="41"/>
      <c r="W44" s="42"/>
      <c r="X44" s="42"/>
      <c r="Y44" s="42"/>
      <c r="Z44" s="42"/>
      <c r="AA44" s="42"/>
      <c r="AB44" s="42"/>
      <c r="AC44" s="42"/>
      <c r="AD44" s="43"/>
    </row>
    <row r="45" spans="2:30" x14ac:dyDescent="0.2">
      <c r="B45" s="94" t="s">
        <v>175</v>
      </c>
      <c r="C45" s="96"/>
      <c r="D45" s="96"/>
      <c r="E45" s="96"/>
      <c r="F45" s="96"/>
      <c r="G45" s="96"/>
      <c r="H45" s="96"/>
      <c r="I45" s="96"/>
      <c r="J45" s="97"/>
      <c r="L45" s="85" t="s">
        <v>175</v>
      </c>
      <c r="M45" s="77"/>
      <c r="N45" s="77"/>
      <c r="O45" s="77"/>
      <c r="P45" s="77"/>
      <c r="Q45" s="77"/>
      <c r="R45" s="77"/>
      <c r="S45" s="77"/>
      <c r="T45" s="98"/>
      <c r="V45" s="85" t="s">
        <v>175</v>
      </c>
      <c r="W45" s="77"/>
      <c r="X45" s="77"/>
      <c r="Y45" s="77"/>
      <c r="Z45" s="77"/>
      <c r="AA45" s="77"/>
      <c r="AB45" s="77"/>
      <c r="AC45" s="77"/>
      <c r="AD45" s="98"/>
    </row>
    <row r="46" spans="2:30" x14ac:dyDescent="0.2">
      <c r="B46" s="15"/>
      <c r="C46" s="1"/>
      <c r="D46" s="1"/>
      <c r="E46" s="1"/>
      <c r="F46" s="1"/>
      <c r="G46" s="1"/>
      <c r="H46" s="1"/>
      <c r="I46" s="1"/>
      <c r="J46" s="14"/>
      <c r="L46" s="15"/>
      <c r="M46" s="1"/>
      <c r="N46" s="1"/>
      <c r="O46" s="1"/>
      <c r="P46" s="1"/>
      <c r="Q46" s="1"/>
      <c r="R46" s="1"/>
      <c r="S46" s="1"/>
      <c r="T46" s="14"/>
      <c r="V46" s="15"/>
      <c r="W46" s="1"/>
      <c r="X46" s="1"/>
      <c r="Y46" s="1"/>
      <c r="Z46" s="1"/>
      <c r="AA46" s="1"/>
      <c r="AB46" s="1"/>
      <c r="AC46" s="1"/>
      <c r="AD46" s="14"/>
    </row>
    <row r="47" spans="2:30" x14ac:dyDescent="0.2">
      <c r="B47" s="15" t="s">
        <v>27</v>
      </c>
      <c r="C47" s="1">
        <v>1</v>
      </c>
      <c r="D47" s="1"/>
      <c r="E47" s="1"/>
      <c r="F47" s="1"/>
      <c r="G47" s="1"/>
      <c r="H47" s="1"/>
      <c r="I47" s="1"/>
      <c r="J47" s="14"/>
      <c r="L47" s="16" t="s">
        <v>27</v>
      </c>
      <c r="M47" s="13">
        <v>1</v>
      </c>
      <c r="N47" s="13"/>
      <c r="O47" s="13"/>
      <c r="P47" s="13"/>
      <c r="Q47" s="13"/>
      <c r="R47" s="13"/>
      <c r="S47" s="13"/>
      <c r="T47" s="53"/>
      <c r="V47" s="16" t="s">
        <v>27</v>
      </c>
      <c r="W47" s="13">
        <v>1</v>
      </c>
      <c r="X47" s="13"/>
      <c r="Y47" s="13"/>
      <c r="Z47" s="13"/>
      <c r="AA47" s="13"/>
      <c r="AB47" s="13"/>
      <c r="AC47" s="13"/>
      <c r="AD47" s="53"/>
    </row>
    <row r="48" spans="2:30" x14ac:dyDescent="0.2">
      <c r="B48" s="15" t="s">
        <v>28</v>
      </c>
      <c r="C48" s="1">
        <v>8</v>
      </c>
      <c r="D48" s="1"/>
      <c r="E48" s="1"/>
      <c r="F48" s="1"/>
      <c r="G48" s="1"/>
      <c r="H48" s="1"/>
      <c r="I48" s="1"/>
      <c r="J48" s="14"/>
      <c r="L48" s="16" t="s">
        <v>28</v>
      </c>
      <c r="M48" s="13">
        <v>8</v>
      </c>
      <c r="N48" s="13"/>
      <c r="O48" s="13"/>
      <c r="P48" s="13"/>
      <c r="Q48" s="13"/>
      <c r="R48" s="13"/>
      <c r="S48" s="13"/>
      <c r="T48" s="53"/>
      <c r="V48" s="16" t="s">
        <v>28</v>
      </c>
      <c r="W48" s="13">
        <v>8</v>
      </c>
      <c r="X48" s="13"/>
      <c r="Y48" s="13"/>
      <c r="Z48" s="13"/>
      <c r="AA48" s="13"/>
      <c r="AB48" s="13"/>
      <c r="AC48" s="13"/>
      <c r="AD48" s="53"/>
    </row>
    <row r="49" spans="2:30" x14ac:dyDescent="0.2">
      <c r="B49" s="15" t="s">
        <v>6</v>
      </c>
      <c r="C49" s="1">
        <v>0.05</v>
      </c>
      <c r="D49" s="1"/>
      <c r="E49" s="1"/>
      <c r="F49" s="1"/>
      <c r="G49" s="1"/>
      <c r="H49" s="1"/>
      <c r="I49" s="1"/>
      <c r="J49" s="14"/>
      <c r="L49" s="16" t="s">
        <v>6</v>
      </c>
      <c r="M49" s="13">
        <v>0.05</v>
      </c>
      <c r="N49" s="13"/>
      <c r="O49" s="13"/>
      <c r="P49" s="13"/>
      <c r="Q49" s="13"/>
      <c r="R49" s="13"/>
      <c r="S49" s="13"/>
      <c r="T49" s="53"/>
      <c r="V49" s="16" t="s">
        <v>6</v>
      </c>
      <c r="W49" s="13">
        <v>0.05</v>
      </c>
      <c r="X49" s="13"/>
      <c r="Y49" s="13"/>
      <c r="Z49" s="13"/>
      <c r="AA49" s="13"/>
      <c r="AB49" s="13"/>
      <c r="AC49" s="13"/>
      <c r="AD49" s="53"/>
    </row>
    <row r="50" spans="2:30" x14ac:dyDescent="0.2">
      <c r="B50" s="15"/>
      <c r="C50" s="1"/>
      <c r="D50" s="1"/>
      <c r="E50" s="1"/>
      <c r="F50" s="1"/>
      <c r="G50" s="1"/>
      <c r="H50" s="1"/>
      <c r="I50" s="1"/>
      <c r="J50" s="14"/>
      <c r="L50" s="16"/>
      <c r="M50" s="13"/>
      <c r="N50" s="13"/>
      <c r="O50" s="13"/>
      <c r="P50" s="13"/>
      <c r="Q50" s="13"/>
      <c r="R50" s="13"/>
      <c r="S50" s="13"/>
      <c r="T50" s="53"/>
      <c r="V50" s="16"/>
      <c r="W50" s="13"/>
      <c r="X50" s="13"/>
      <c r="Y50" s="13"/>
      <c r="Z50" s="13"/>
      <c r="AA50" s="13"/>
      <c r="AB50" s="13"/>
      <c r="AC50" s="13"/>
      <c r="AD50" s="53"/>
    </row>
    <row r="51" spans="2:30" x14ac:dyDescent="0.2">
      <c r="B51" s="15" t="s">
        <v>29</v>
      </c>
      <c r="C51" s="1" t="s">
        <v>113</v>
      </c>
      <c r="D51" s="1" t="s">
        <v>30</v>
      </c>
      <c r="E51" s="1" t="s">
        <v>31</v>
      </c>
      <c r="F51" s="1" t="s">
        <v>32</v>
      </c>
      <c r="G51" s="1" t="s">
        <v>33</v>
      </c>
      <c r="H51" s="1"/>
      <c r="I51" s="1"/>
      <c r="J51" s="14"/>
      <c r="L51" s="16" t="s">
        <v>29</v>
      </c>
      <c r="M51" s="13" t="s">
        <v>113</v>
      </c>
      <c r="N51" s="13" t="s">
        <v>30</v>
      </c>
      <c r="O51" s="13" t="s">
        <v>31</v>
      </c>
      <c r="P51" s="13" t="s">
        <v>32</v>
      </c>
      <c r="Q51" s="13" t="s">
        <v>33</v>
      </c>
      <c r="R51" s="13"/>
      <c r="S51" s="13"/>
      <c r="T51" s="53"/>
      <c r="V51" s="16" t="s">
        <v>29</v>
      </c>
      <c r="W51" s="13" t="s">
        <v>113</v>
      </c>
      <c r="X51" s="13" t="s">
        <v>30</v>
      </c>
      <c r="Y51" s="13" t="s">
        <v>31</v>
      </c>
      <c r="Z51" s="13" t="s">
        <v>32</v>
      </c>
      <c r="AA51" s="13" t="s">
        <v>33</v>
      </c>
      <c r="AB51" s="13"/>
      <c r="AC51" s="13"/>
      <c r="AD51" s="53"/>
    </row>
    <row r="52" spans="2:30" x14ac:dyDescent="0.2">
      <c r="B52" s="15"/>
      <c r="C52" s="1"/>
      <c r="D52" s="1"/>
      <c r="E52" s="1"/>
      <c r="F52" s="1"/>
      <c r="G52" s="1"/>
      <c r="H52" s="1"/>
      <c r="I52" s="1"/>
      <c r="J52" s="14"/>
      <c r="L52" s="16"/>
      <c r="M52" s="13"/>
      <c r="N52" s="13"/>
      <c r="O52" s="13"/>
      <c r="P52" s="13"/>
      <c r="Q52" s="13"/>
      <c r="R52" s="13"/>
      <c r="S52" s="13"/>
      <c r="T52" s="53"/>
      <c r="V52" s="16"/>
      <c r="W52" s="13"/>
      <c r="X52" s="13"/>
      <c r="Y52" s="13"/>
      <c r="Z52" s="13"/>
      <c r="AA52" s="13"/>
      <c r="AB52" s="13"/>
      <c r="AC52" s="13"/>
      <c r="AD52" s="53"/>
    </row>
    <row r="53" spans="2:30" x14ac:dyDescent="0.2">
      <c r="B53" s="15" t="s">
        <v>160</v>
      </c>
      <c r="C53" s="1"/>
      <c r="D53" s="1"/>
      <c r="E53" s="1"/>
      <c r="F53" s="1"/>
      <c r="G53" s="1"/>
      <c r="H53" s="1"/>
      <c r="I53" s="1"/>
      <c r="J53" s="14"/>
      <c r="L53" s="16" t="s">
        <v>176</v>
      </c>
      <c r="M53" s="13"/>
      <c r="N53" s="13"/>
      <c r="O53" s="13"/>
      <c r="P53" s="13"/>
      <c r="Q53" s="13"/>
      <c r="R53" s="13"/>
      <c r="S53" s="13"/>
      <c r="T53" s="53"/>
      <c r="V53" s="16" t="s">
        <v>185</v>
      </c>
      <c r="W53" s="13"/>
      <c r="X53" s="13"/>
      <c r="Y53" s="13"/>
      <c r="Z53" s="13"/>
      <c r="AA53" s="13"/>
      <c r="AB53" s="13"/>
      <c r="AC53" s="13"/>
      <c r="AD53" s="53"/>
    </row>
    <row r="54" spans="2:30" x14ac:dyDescent="0.2">
      <c r="B54" s="15" t="s">
        <v>34</v>
      </c>
      <c r="C54" s="1">
        <v>-145.69999999999999</v>
      </c>
      <c r="D54" s="1" t="s">
        <v>161</v>
      </c>
      <c r="E54" s="1" t="s">
        <v>5</v>
      </c>
      <c r="F54" s="1" t="s">
        <v>12</v>
      </c>
      <c r="G54" s="1">
        <v>2.0000000000000001E-4</v>
      </c>
      <c r="H54" s="1"/>
      <c r="I54" s="1"/>
      <c r="J54" s="14"/>
      <c r="L54" s="16" t="s">
        <v>34</v>
      </c>
      <c r="M54" s="13">
        <v>-169.6</v>
      </c>
      <c r="N54" s="13" t="s">
        <v>177</v>
      </c>
      <c r="O54" s="13" t="s">
        <v>5</v>
      </c>
      <c r="P54" s="13" t="s">
        <v>12</v>
      </c>
      <c r="Q54" s="13">
        <v>2.9999999999999997E-4</v>
      </c>
      <c r="R54" s="13"/>
      <c r="S54" s="13"/>
      <c r="T54" s="53"/>
      <c r="V54" s="16" t="s">
        <v>34</v>
      </c>
      <c r="W54" s="13">
        <v>-23.88</v>
      </c>
      <c r="X54" s="13" t="s">
        <v>186</v>
      </c>
      <c r="Y54" s="13" t="s">
        <v>16</v>
      </c>
      <c r="Z54" s="13" t="s">
        <v>15</v>
      </c>
      <c r="AA54" s="13" t="s">
        <v>36</v>
      </c>
      <c r="AB54" s="13"/>
      <c r="AC54" s="13"/>
      <c r="AD54" s="53"/>
    </row>
    <row r="55" spans="2:30" x14ac:dyDescent="0.2">
      <c r="B55" s="15" t="s">
        <v>37</v>
      </c>
      <c r="C55" s="1">
        <v>-25.72</v>
      </c>
      <c r="D55" s="1" t="s">
        <v>162</v>
      </c>
      <c r="E55" s="1" t="s">
        <v>16</v>
      </c>
      <c r="F55" s="1" t="s">
        <v>15</v>
      </c>
      <c r="G55" s="1" t="s">
        <v>36</v>
      </c>
      <c r="H55" s="1"/>
      <c r="I55" s="1"/>
      <c r="J55" s="14"/>
      <c r="L55" s="16" t="s">
        <v>37</v>
      </c>
      <c r="M55" s="13">
        <v>-41.3</v>
      </c>
      <c r="N55" s="13" t="s">
        <v>178</v>
      </c>
      <c r="O55" s="13" t="s">
        <v>16</v>
      </c>
      <c r="P55" s="13" t="s">
        <v>15</v>
      </c>
      <c r="Q55" s="13" t="s">
        <v>36</v>
      </c>
      <c r="R55" s="13"/>
      <c r="S55" s="13"/>
      <c r="T55" s="53"/>
      <c r="V55" s="16" t="s">
        <v>37</v>
      </c>
      <c r="W55" s="13">
        <v>-15.58</v>
      </c>
      <c r="X55" s="13" t="s">
        <v>187</v>
      </c>
      <c r="Y55" s="13" t="s">
        <v>16</v>
      </c>
      <c r="Z55" s="13" t="s">
        <v>15</v>
      </c>
      <c r="AA55" s="13" t="s">
        <v>36</v>
      </c>
      <c r="AB55" s="13"/>
      <c r="AC55" s="13"/>
      <c r="AD55" s="53"/>
    </row>
    <row r="56" spans="2:30" x14ac:dyDescent="0.2">
      <c r="B56" s="15" t="s">
        <v>163</v>
      </c>
      <c r="C56" s="1">
        <v>10.86</v>
      </c>
      <c r="D56" s="1" t="s">
        <v>164</v>
      </c>
      <c r="E56" s="1" t="s">
        <v>16</v>
      </c>
      <c r="F56" s="1" t="s">
        <v>15</v>
      </c>
      <c r="G56" s="1" t="s">
        <v>36</v>
      </c>
      <c r="H56" s="1"/>
      <c r="I56" s="1"/>
      <c r="J56" s="14"/>
      <c r="L56" s="16" t="s">
        <v>163</v>
      </c>
      <c r="M56" s="13">
        <v>-5.8449999999999998</v>
      </c>
      <c r="N56" s="13" t="s">
        <v>179</v>
      </c>
      <c r="O56" s="13" t="s">
        <v>16</v>
      </c>
      <c r="P56" s="13" t="s">
        <v>15</v>
      </c>
      <c r="Q56" s="13" t="s">
        <v>36</v>
      </c>
      <c r="R56" s="13"/>
      <c r="S56" s="13"/>
      <c r="T56" s="53"/>
      <c r="V56" s="16" t="s">
        <v>163</v>
      </c>
      <c r="W56" s="13">
        <v>-16.7</v>
      </c>
      <c r="X56" s="13" t="s">
        <v>188</v>
      </c>
      <c r="Y56" s="13" t="s">
        <v>16</v>
      </c>
      <c r="Z56" s="13" t="s">
        <v>15</v>
      </c>
      <c r="AA56" s="13" t="s">
        <v>36</v>
      </c>
      <c r="AB56" s="13"/>
      <c r="AC56" s="13"/>
      <c r="AD56" s="53"/>
    </row>
    <row r="57" spans="2:30" x14ac:dyDescent="0.2">
      <c r="B57" s="15" t="s">
        <v>165</v>
      </c>
      <c r="C57" s="1">
        <v>39.85</v>
      </c>
      <c r="D57" s="1" t="s">
        <v>166</v>
      </c>
      <c r="E57" s="1" t="s">
        <v>16</v>
      </c>
      <c r="F57" s="1" t="s">
        <v>15</v>
      </c>
      <c r="G57" s="1" t="s">
        <v>36</v>
      </c>
      <c r="H57" s="1"/>
      <c r="I57" s="1"/>
      <c r="J57" s="14"/>
      <c r="L57" s="16" t="s">
        <v>165</v>
      </c>
      <c r="M57" s="13">
        <v>22.41</v>
      </c>
      <c r="N57" s="13" t="s">
        <v>180</v>
      </c>
      <c r="O57" s="13" t="s">
        <v>16</v>
      </c>
      <c r="P57" s="13" t="s">
        <v>15</v>
      </c>
      <c r="Q57" s="13" t="s">
        <v>36</v>
      </c>
      <c r="R57" s="13"/>
      <c r="S57" s="13"/>
      <c r="T57" s="53"/>
      <c r="V57" s="16" t="s">
        <v>165</v>
      </c>
      <c r="W57" s="13">
        <v>-17.440000000000001</v>
      </c>
      <c r="X57" s="13" t="s">
        <v>189</v>
      </c>
      <c r="Y57" s="13" t="s">
        <v>16</v>
      </c>
      <c r="Z57" s="13" t="s">
        <v>15</v>
      </c>
      <c r="AA57" s="13" t="s">
        <v>36</v>
      </c>
      <c r="AB57" s="13"/>
      <c r="AC57" s="13"/>
      <c r="AD57" s="53"/>
    </row>
    <row r="58" spans="2:30" x14ac:dyDescent="0.2">
      <c r="B58" s="15" t="s">
        <v>167</v>
      </c>
      <c r="C58" s="1">
        <v>50.34</v>
      </c>
      <c r="D58" s="1" t="s">
        <v>168</v>
      </c>
      <c r="E58" s="1" t="s">
        <v>16</v>
      </c>
      <c r="F58" s="1" t="s">
        <v>15</v>
      </c>
      <c r="G58" s="1">
        <v>0.88149999999999995</v>
      </c>
      <c r="H58" s="1"/>
      <c r="I58" s="1"/>
      <c r="J58" s="14"/>
      <c r="L58" s="16" t="s">
        <v>167</v>
      </c>
      <c r="M58" s="13">
        <v>35.909999999999997</v>
      </c>
      <c r="N58" s="13" t="s">
        <v>181</v>
      </c>
      <c r="O58" s="13" t="s">
        <v>16</v>
      </c>
      <c r="P58" s="13" t="s">
        <v>15</v>
      </c>
      <c r="Q58" s="13" t="s">
        <v>36</v>
      </c>
      <c r="R58" s="13"/>
      <c r="S58" s="13"/>
      <c r="T58" s="53"/>
      <c r="V58" s="16" t="s">
        <v>167</v>
      </c>
      <c r="W58" s="13">
        <v>-14.44</v>
      </c>
      <c r="X58" s="13" t="s">
        <v>190</v>
      </c>
      <c r="Y58" s="13" t="s">
        <v>16</v>
      </c>
      <c r="Z58" s="13" t="s">
        <v>15</v>
      </c>
      <c r="AA58" s="13" t="s">
        <v>36</v>
      </c>
      <c r="AB58" s="13"/>
      <c r="AC58" s="13"/>
      <c r="AD58" s="53"/>
    </row>
    <row r="59" spans="2:30" x14ac:dyDescent="0.2">
      <c r="B59" s="15" t="s">
        <v>169</v>
      </c>
      <c r="C59" s="1">
        <v>35.6</v>
      </c>
      <c r="D59" s="1" t="s">
        <v>170</v>
      </c>
      <c r="E59" s="1" t="s">
        <v>16</v>
      </c>
      <c r="F59" s="1" t="s">
        <v>15</v>
      </c>
      <c r="G59" s="1" t="s">
        <v>36</v>
      </c>
      <c r="H59" s="1"/>
      <c r="I59" s="1"/>
      <c r="J59" s="14"/>
      <c r="L59" s="16" t="s">
        <v>169</v>
      </c>
      <c r="M59" s="13">
        <v>17.16</v>
      </c>
      <c r="N59" s="13" t="s">
        <v>182</v>
      </c>
      <c r="O59" s="13" t="s">
        <v>16</v>
      </c>
      <c r="P59" s="13" t="s">
        <v>15</v>
      </c>
      <c r="Q59" s="13" t="s">
        <v>36</v>
      </c>
      <c r="R59" s="13"/>
      <c r="S59" s="13"/>
      <c r="T59" s="53"/>
      <c r="V59" s="16" t="s">
        <v>169</v>
      </c>
      <c r="W59" s="13">
        <v>-18.440000000000001</v>
      </c>
      <c r="X59" s="13" t="s">
        <v>191</v>
      </c>
      <c r="Y59" s="13" t="s">
        <v>16</v>
      </c>
      <c r="Z59" s="13" t="s">
        <v>15</v>
      </c>
      <c r="AA59" s="13" t="s">
        <v>36</v>
      </c>
      <c r="AB59" s="13"/>
      <c r="AC59" s="13"/>
      <c r="AD59" s="53"/>
    </row>
    <row r="60" spans="2:30" x14ac:dyDescent="0.2">
      <c r="B60" s="15" t="s">
        <v>171</v>
      </c>
      <c r="C60" s="1">
        <v>26.99</v>
      </c>
      <c r="D60" s="1" t="s">
        <v>172</v>
      </c>
      <c r="E60" s="1" t="s">
        <v>16</v>
      </c>
      <c r="F60" s="1" t="s">
        <v>15</v>
      </c>
      <c r="G60" s="1" t="s">
        <v>36</v>
      </c>
      <c r="H60" s="1"/>
      <c r="I60" s="1"/>
      <c r="J60" s="14"/>
      <c r="L60" s="16" t="s">
        <v>171</v>
      </c>
      <c r="M60" s="13">
        <v>18.41</v>
      </c>
      <c r="N60" s="13" t="s">
        <v>183</v>
      </c>
      <c r="O60" s="13" t="s">
        <v>16</v>
      </c>
      <c r="P60" s="13" t="s">
        <v>15</v>
      </c>
      <c r="Q60" s="13" t="s">
        <v>36</v>
      </c>
      <c r="R60" s="13"/>
      <c r="S60" s="13"/>
      <c r="T60" s="53"/>
      <c r="V60" s="16" t="s">
        <v>171</v>
      </c>
      <c r="W60" s="13">
        <v>-8.5890000000000004</v>
      </c>
      <c r="X60" s="13" t="s">
        <v>192</v>
      </c>
      <c r="Y60" s="13" t="s">
        <v>16</v>
      </c>
      <c r="Z60" s="13" t="s">
        <v>15</v>
      </c>
      <c r="AA60" s="13" t="s">
        <v>36</v>
      </c>
      <c r="AB60" s="13"/>
      <c r="AC60" s="13"/>
      <c r="AD60" s="53"/>
    </row>
    <row r="61" spans="2:30" x14ac:dyDescent="0.2">
      <c r="B61" s="15" t="s">
        <v>173</v>
      </c>
      <c r="C61" s="1">
        <v>61.38</v>
      </c>
      <c r="D61" s="1" t="s">
        <v>174</v>
      </c>
      <c r="E61" s="1" t="s">
        <v>16</v>
      </c>
      <c r="F61" s="1" t="s">
        <v>15</v>
      </c>
      <c r="G61" s="1" t="s">
        <v>36</v>
      </c>
      <c r="H61" s="1"/>
      <c r="I61" s="1"/>
      <c r="J61" s="14"/>
      <c r="L61" s="16" t="s">
        <v>173</v>
      </c>
      <c r="M61" s="13">
        <v>28.43</v>
      </c>
      <c r="N61" s="13" t="s">
        <v>184</v>
      </c>
      <c r="O61" s="13" t="s">
        <v>16</v>
      </c>
      <c r="P61" s="13" t="s">
        <v>15</v>
      </c>
      <c r="Q61" s="13" t="s">
        <v>36</v>
      </c>
      <c r="R61" s="13"/>
      <c r="S61" s="13"/>
      <c r="T61" s="53"/>
      <c r="V61" s="16" t="s">
        <v>173</v>
      </c>
      <c r="W61" s="13">
        <v>-32.950000000000003</v>
      </c>
      <c r="X61" s="13" t="s">
        <v>193</v>
      </c>
      <c r="Y61" s="13" t="s">
        <v>16</v>
      </c>
      <c r="Z61" s="13" t="s">
        <v>15</v>
      </c>
      <c r="AA61" s="13" t="s">
        <v>36</v>
      </c>
      <c r="AB61" s="13"/>
      <c r="AC61" s="13"/>
      <c r="AD61" s="53"/>
    </row>
    <row r="62" spans="2:30" x14ac:dyDescent="0.2">
      <c r="B62" s="15"/>
      <c r="C62" s="1"/>
      <c r="D62" s="1"/>
      <c r="E62" s="1"/>
      <c r="F62" s="1"/>
      <c r="G62" s="1"/>
      <c r="H62" s="1"/>
      <c r="I62" s="1"/>
      <c r="J62" s="14"/>
      <c r="L62" s="16"/>
      <c r="M62" s="13"/>
      <c r="N62" s="13"/>
      <c r="O62" s="13"/>
      <c r="P62" s="13"/>
      <c r="Q62" s="13"/>
      <c r="R62" s="13"/>
      <c r="S62" s="13"/>
      <c r="T62" s="53"/>
      <c r="V62" s="16"/>
      <c r="W62" s="13"/>
      <c r="X62" s="13"/>
      <c r="Y62" s="13"/>
      <c r="Z62" s="13"/>
      <c r="AA62" s="13"/>
      <c r="AB62" s="13"/>
      <c r="AC62" s="13"/>
      <c r="AD62" s="53"/>
    </row>
    <row r="63" spans="2:30" x14ac:dyDescent="0.2">
      <c r="B63" s="15"/>
      <c r="C63" s="1"/>
      <c r="D63" s="1"/>
      <c r="E63" s="1"/>
      <c r="F63" s="1"/>
      <c r="G63" s="1"/>
      <c r="H63" s="1"/>
      <c r="I63" s="1"/>
      <c r="J63" s="14"/>
      <c r="L63" s="16"/>
      <c r="M63" s="13"/>
      <c r="N63" s="13"/>
      <c r="O63" s="13"/>
      <c r="P63" s="13"/>
      <c r="Q63" s="13"/>
      <c r="R63" s="13"/>
      <c r="S63" s="13"/>
      <c r="T63" s="53"/>
      <c r="V63" s="16"/>
      <c r="W63" s="13"/>
      <c r="X63" s="13"/>
      <c r="Y63" s="13"/>
      <c r="Z63" s="13"/>
      <c r="AA63" s="13"/>
      <c r="AB63" s="13"/>
      <c r="AC63" s="13"/>
      <c r="AD63" s="53"/>
    </row>
    <row r="64" spans="2:30" x14ac:dyDescent="0.2">
      <c r="B64" s="15" t="s">
        <v>38</v>
      </c>
      <c r="C64" s="1" t="s">
        <v>114</v>
      </c>
      <c r="D64" s="1" t="s">
        <v>115</v>
      </c>
      <c r="E64" s="1" t="s">
        <v>113</v>
      </c>
      <c r="F64" s="1" t="s">
        <v>39</v>
      </c>
      <c r="G64" s="1" t="s">
        <v>40</v>
      </c>
      <c r="H64" s="1" t="s">
        <v>41</v>
      </c>
      <c r="I64" s="1" t="s">
        <v>42</v>
      </c>
      <c r="J64" s="14" t="s">
        <v>18</v>
      </c>
      <c r="L64" s="16" t="s">
        <v>38</v>
      </c>
      <c r="M64" s="13" t="s">
        <v>114</v>
      </c>
      <c r="N64" s="13" t="s">
        <v>115</v>
      </c>
      <c r="O64" s="13" t="s">
        <v>113</v>
      </c>
      <c r="P64" s="13" t="s">
        <v>39</v>
      </c>
      <c r="Q64" s="13" t="s">
        <v>40</v>
      </c>
      <c r="R64" s="13" t="s">
        <v>41</v>
      </c>
      <c r="S64" s="13" t="s">
        <v>42</v>
      </c>
      <c r="T64" s="53" t="s">
        <v>18</v>
      </c>
      <c r="V64" s="16" t="s">
        <v>38</v>
      </c>
      <c r="W64" s="13" t="s">
        <v>114</v>
      </c>
      <c r="X64" s="13" t="s">
        <v>115</v>
      </c>
      <c r="Y64" s="13" t="s">
        <v>113</v>
      </c>
      <c r="Z64" s="13" t="s">
        <v>39</v>
      </c>
      <c r="AA64" s="13" t="s">
        <v>40</v>
      </c>
      <c r="AB64" s="13" t="s">
        <v>41</v>
      </c>
      <c r="AC64" s="13" t="s">
        <v>42</v>
      </c>
      <c r="AD64" s="53" t="s">
        <v>18</v>
      </c>
    </row>
    <row r="65" spans="2:30" x14ac:dyDescent="0.2">
      <c r="B65" s="15"/>
      <c r="C65" s="1"/>
      <c r="D65" s="1"/>
      <c r="E65" s="1"/>
      <c r="F65" s="1"/>
      <c r="G65" s="1"/>
      <c r="H65" s="1"/>
      <c r="I65" s="1"/>
      <c r="J65" s="14"/>
      <c r="L65" s="16"/>
      <c r="M65" s="13"/>
      <c r="N65" s="13"/>
      <c r="O65" s="13"/>
      <c r="P65" s="13"/>
      <c r="Q65" s="13"/>
      <c r="R65" s="13"/>
      <c r="S65" s="13"/>
      <c r="T65" s="53"/>
      <c r="V65" s="16"/>
      <c r="W65" s="13"/>
      <c r="X65" s="13"/>
      <c r="Y65" s="13"/>
      <c r="Z65" s="13"/>
      <c r="AA65" s="13"/>
      <c r="AB65" s="13"/>
      <c r="AC65" s="13"/>
      <c r="AD65" s="53"/>
    </row>
    <row r="66" spans="2:30" x14ac:dyDescent="0.2">
      <c r="B66" s="15" t="s">
        <v>160</v>
      </c>
      <c r="C66" s="1"/>
      <c r="D66" s="1"/>
      <c r="E66" s="1"/>
      <c r="F66" s="1"/>
      <c r="G66" s="1"/>
      <c r="H66" s="1"/>
      <c r="I66" s="1"/>
      <c r="J66" s="14"/>
      <c r="L66" s="16" t="s">
        <v>176</v>
      </c>
      <c r="M66" s="13"/>
      <c r="N66" s="13"/>
      <c r="O66" s="13"/>
      <c r="P66" s="13"/>
      <c r="Q66" s="13"/>
      <c r="R66" s="13"/>
      <c r="S66" s="13"/>
      <c r="T66" s="53"/>
      <c r="V66" s="16" t="s">
        <v>185</v>
      </c>
      <c r="W66" s="13"/>
      <c r="X66" s="13"/>
      <c r="Y66" s="13"/>
      <c r="Z66" s="13"/>
      <c r="AA66" s="13"/>
      <c r="AB66" s="13"/>
      <c r="AC66" s="13"/>
      <c r="AD66" s="53"/>
    </row>
    <row r="67" spans="2:30" x14ac:dyDescent="0.2">
      <c r="B67" s="15" t="s">
        <v>34</v>
      </c>
      <c r="C67" s="1">
        <v>138.30000000000001</v>
      </c>
      <c r="D67" s="1">
        <v>284.10000000000002</v>
      </c>
      <c r="E67" s="1">
        <v>-145.69999999999999</v>
      </c>
      <c r="F67" s="1">
        <v>30.88</v>
      </c>
      <c r="G67" s="1">
        <v>4</v>
      </c>
      <c r="H67" s="1">
        <v>4</v>
      </c>
      <c r="I67" s="1">
        <v>4.7190000000000003</v>
      </c>
      <c r="J67" s="14">
        <v>44</v>
      </c>
      <c r="L67" s="16" t="s">
        <v>34</v>
      </c>
      <c r="M67" s="13">
        <v>114.5</v>
      </c>
      <c r="N67" s="13">
        <v>284.10000000000002</v>
      </c>
      <c r="O67" s="13">
        <v>-169.6</v>
      </c>
      <c r="P67" s="13">
        <v>36.229999999999997</v>
      </c>
      <c r="Q67" s="13">
        <v>3</v>
      </c>
      <c r="R67" s="13">
        <v>4</v>
      </c>
      <c r="S67" s="13">
        <v>4.681</v>
      </c>
      <c r="T67" s="53">
        <v>36</v>
      </c>
      <c r="V67" s="16" t="s">
        <v>34</v>
      </c>
      <c r="W67" s="13">
        <v>114.5</v>
      </c>
      <c r="X67" s="13">
        <v>138.30000000000001</v>
      </c>
      <c r="Y67" s="13">
        <v>-23.88</v>
      </c>
      <c r="Z67" s="13">
        <v>23.42</v>
      </c>
      <c r="AA67" s="13">
        <v>3</v>
      </c>
      <c r="AB67" s="13">
        <v>4</v>
      </c>
      <c r="AC67" s="13">
        <v>1.0189999999999999</v>
      </c>
      <c r="AD67" s="53">
        <v>40</v>
      </c>
    </row>
    <row r="68" spans="2:30" x14ac:dyDescent="0.2">
      <c r="B68" s="15" t="s">
        <v>37</v>
      </c>
      <c r="C68" s="1">
        <v>120.8</v>
      </c>
      <c r="D68" s="1">
        <v>146.5</v>
      </c>
      <c r="E68" s="1">
        <v>-25.72</v>
      </c>
      <c r="F68" s="1">
        <v>30.88</v>
      </c>
      <c r="G68" s="1">
        <v>4</v>
      </c>
      <c r="H68" s="1">
        <v>4</v>
      </c>
      <c r="I68" s="1">
        <v>0.83289999999999997</v>
      </c>
      <c r="J68" s="14">
        <v>44</v>
      </c>
      <c r="L68" s="16" t="s">
        <v>37</v>
      </c>
      <c r="M68" s="13">
        <v>105.2</v>
      </c>
      <c r="N68" s="13">
        <v>146.5</v>
      </c>
      <c r="O68" s="13">
        <v>-41.3</v>
      </c>
      <c r="P68" s="13">
        <v>36.229999999999997</v>
      </c>
      <c r="Q68" s="13">
        <v>3</v>
      </c>
      <c r="R68" s="13">
        <v>4</v>
      </c>
      <c r="S68" s="13">
        <v>1.1399999999999999</v>
      </c>
      <c r="T68" s="53">
        <v>36</v>
      </c>
      <c r="V68" s="16" t="s">
        <v>37</v>
      </c>
      <c r="W68" s="13">
        <v>105.2</v>
      </c>
      <c r="X68" s="13">
        <v>120.8</v>
      </c>
      <c r="Y68" s="13">
        <v>-15.58</v>
      </c>
      <c r="Z68" s="13">
        <v>23.42</v>
      </c>
      <c r="AA68" s="13">
        <v>3</v>
      </c>
      <c r="AB68" s="13">
        <v>4</v>
      </c>
      <c r="AC68" s="13">
        <v>0.66500000000000004</v>
      </c>
      <c r="AD68" s="53">
        <v>40</v>
      </c>
    </row>
    <row r="69" spans="2:30" x14ac:dyDescent="0.2">
      <c r="B69" s="15" t="s">
        <v>163</v>
      </c>
      <c r="C69" s="1">
        <v>137.19999999999999</v>
      </c>
      <c r="D69" s="1">
        <v>126.4</v>
      </c>
      <c r="E69" s="1">
        <v>10.86</v>
      </c>
      <c r="F69" s="1">
        <v>30.88</v>
      </c>
      <c r="G69" s="1">
        <v>4</v>
      </c>
      <c r="H69" s="1">
        <v>4</v>
      </c>
      <c r="I69" s="1">
        <v>0.35160000000000002</v>
      </c>
      <c r="J69" s="14">
        <v>44</v>
      </c>
      <c r="L69" s="16" t="s">
        <v>163</v>
      </c>
      <c r="M69" s="13">
        <v>120.5</v>
      </c>
      <c r="N69" s="13">
        <v>126.4</v>
      </c>
      <c r="O69" s="13">
        <v>-5.8449999999999998</v>
      </c>
      <c r="P69" s="13">
        <v>36.229999999999997</v>
      </c>
      <c r="Q69" s="13">
        <v>3</v>
      </c>
      <c r="R69" s="13">
        <v>4</v>
      </c>
      <c r="S69" s="13">
        <v>0.1613</v>
      </c>
      <c r="T69" s="53">
        <v>36</v>
      </c>
      <c r="V69" s="16" t="s">
        <v>163</v>
      </c>
      <c r="W69" s="13">
        <v>120.5</v>
      </c>
      <c r="X69" s="13">
        <v>137.19999999999999</v>
      </c>
      <c r="Y69" s="13">
        <v>-16.7</v>
      </c>
      <c r="Z69" s="13">
        <v>23.42</v>
      </c>
      <c r="AA69" s="13">
        <v>3</v>
      </c>
      <c r="AB69" s="13">
        <v>4</v>
      </c>
      <c r="AC69" s="13">
        <v>0.71309999999999996</v>
      </c>
      <c r="AD69" s="53">
        <v>40</v>
      </c>
    </row>
    <row r="70" spans="2:30" x14ac:dyDescent="0.2">
      <c r="B70" s="15" t="s">
        <v>165</v>
      </c>
      <c r="C70" s="1">
        <v>143.6</v>
      </c>
      <c r="D70" s="1">
        <v>103.8</v>
      </c>
      <c r="E70" s="1">
        <v>39.85</v>
      </c>
      <c r="F70" s="1">
        <v>30.88</v>
      </c>
      <c r="G70" s="1">
        <v>4</v>
      </c>
      <c r="H70" s="1">
        <v>4</v>
      </c>
      <c r="I70" s="1">
        <v>1.29</v>
      </c>
      <c r="J70" s="14">
        <v>44</v>
      </c>
      <c r="L70" s="16" t="s">
        <v>165</v>
      </c>
      <c r="M70" s="13">
        <v>126.2</v>
      </c>
      <c r="N70" s="13">
        <v>103.8</v>
      </c>
      <c r="O70" s="13">
        <v>22.41</v>
      </c>
      <c r="P70" s="13">
        <v>36.229999999999997</v>
      </c>
      <c r="Q70" s="13">
        <v>3</v>
      </c>
      <c r="R70" s="13">
        <v>4</v>
      </c>
      <c r="S70" s="13">
        <v>0.61860000000000004</v>
      </c>
      <c r="T70" s="53">
        <v>36</v>
      </c>
      <c r="V70" s="16" t="s">
        <v>165</v>
      </c>
      <c r="W70" s="13">
        <v>126.2</v>
      </c>
      <c r="X70" s="13">
        <v>143.6</v>
      </c>
      <c r="Y70" s="13">
        <v>-17.440000000000001</v>
      </c>
      <c r="Z70" s="13">
        <v>23.42</v>
      </c>
      <c r="AA70" s="13">
        <v>3</v>
      </c>
      <c r="AB70" s="13">
        <v>4</v>
      </c>
      <c r="AC70" s="13">
        <v>0.74439999999999995</v>
      </c>
      <c r="AD70" s="53">
        <v>40</v>
      </c>
    </row>
    <row r="71" spans="2:30" x14ac:dyDescent="0.2">
      <c r="B71" s="15" t="s">
        <v>167</v>
      </c>
      <c r="C71" s="1">
        <v>137.4</v>
      </c>
      <c r="D71" s="1">
        <v>87.1</v>
      </c>
      <c r="E71" s="1">
        <v>50.34</v>
      </c>
      <c r="F71" s="1">
        <v>30.88</v>
      </c>
      <c r="G71" s="1">
        <v>4</v>
      </c>
      <c r="H71" s="1">
        <v>4</v>
      </c>
      <c r="I71" s="1">
        <v>1.63</v>
      </c>
      <c r="J71" s="14">
        <v>44</v>
      </c>
      <c r="L71" s="16" t="s">
        <v>167</v>
      </c>
      <c r="M71" s="13">
        <v>123</v>
      </c>
      <c r="N71" s="13">
        <v>87.1</v>
      </c>
      <c r="O71" s="13">
        <v>35.909999999999997</v>
      </c>
      <c r="P71" s="13">
        <v>36.229999999999997</v>
      </c>
      <c r="Q71" s="13">
        <v>3</v>
      </c>
      <c r="R71" s="13">
        <v>4</v>
      </c>
      <c r="S71" s="13">
        <v>0.99119999999999997</v>
      </c>
      <c r="T71" s="53">
        <v>36</v>
      </c>
      <c r="V71" s="16" t="s">
        <v>167</v>
      </c>
      <c r="W71" s="13">
        <v>123</v>
      </c>
      <c r="X71" s="13">
        <v>137.4</v>
      </c>
      <c r="Y71" s="13">
        <v>-14.44</v>
      </c>
      <c r="Z71" s="13">
        <v>23.42</v>
      </c>
      <c r="AA71" s="13">
        <v>3</v>
      </c>
      <c r="AB71" s="13">
        <v>4</v>
      </c>
      <c r="AC71" s="13">
        <v>0.61629999999999996</v>
      </c>
      <c r="AD71" s="53">
        <v>40</v>
      </c>
    </row>
    <row r="72" spans="2:30" x14ac:dyDescent="0.2">
      <c r="B72" s="15" t="s">
        <v>169</v>
      </c>
      <c r="C72" s="1">
        <v>110.9</v>
      </c>
      <c r="D72" s="1">
        <v>75.290000000000006</v>
      </c>
      <c r="E72" s="1">
        <v>35.6</v>
      </c>
      <c r="F72" s="1">
        <v>30.88</v>
      </c>
      <c r="G72" s="1">
        <v>4</v>
      </c>
      <c r="H72" s="1">
        <v>4</v>
      </c>
      <c r="I72" s="1">
        <v>1.153</v>
      </c>
      <c r="J72" s="14">
        <v>44</v>
      </c>
      <c r="L72" s="16" t="s">
        <v>169</v>
      </c>
      <c r="M72" s="13">
        <v>92.45</v>
      </c>
      <c r="N72" s="13">
        <v>75.290000000000006</v>
      </c>
      <c r="O72" s="13">
        <v>17.16</v>
      </c>
      <c r="P72" s="13">
        <v>36.229999999999997</v>
      </c>
      <c r="Q72" s="13">
        <v>3</v>
      </c>
      <c r="R72" s="13">
        <v>4</v>
      </c>
      <c r="S72" s="13">
        <v>0.47360000000000002</v>
      </c>
      <c r="T72" s="53">
        <v>36</v>
      </c>
      <c r="V72" s="16" t="s">
        <v>169</v>
      </c>
      <c r="W72" s="13">
        <v>92.45</v>
      </c>
      <c r="X72" s="13">
        <v>110.9</v>
      </c>
      <c r="Y72" s="13">
        <v>-18.440000000000001</v>
      </c>
      <c r="Z72" s="13">
        <v>23.42</v>
      </c>
      <c r="AA72" s="13">
        <v>3</v>
      </c>
      <c r="AB72" s="13">
        <v>4</v>
      </c>
      <c r="AC72" s="13">
        <v>0.78739999999999999</v>
      </c>
      <c r="AD72" s="53">
        <v>40</v>
      </c>
    </row>
    <row r="73" spans="2:30" x14ac:dyDescent="0.2">
      <c r="B73" s="15" t="s">
        <v>171</v>
      </c>
      <c r="C73" s="1">
        <v>83.17</v>
      </c>
      <c r="D73" s="1">
        <v>56.18</v>
      </c>
      <c r="E73" s="1">
        <v>26.99</v>
      </c>
      <c r="F73" s="1">
        <v>33.36</v>
      </c>
      <c r="G73" s="1">
        <v>4</v>
      </c>
      <c r="H73" s="1">
        <v>3</v>
      </c>
      <c r="I73" s="1">
        <v>0.80930000000000002</v>
      </c>
      <c r="J73" s="14">
        <v>44</v>
      </c>
      <c r="L73" s="16" t="s">
        <v>171</v>
      </c>
      <c r="M73" s="13">
        <v>74.59</v>
      </c>
      <c r="N73" s="13">
        <v>56.18</v>
      </c>
      <c r="O73" s="13">
        <v>18.41</v>
      </c>
      <c r="P73" s="13">
        <v>38.729999999999997</v>
      </c>
      <c r="Q73" s="13">
        <v>3</v>
      </c>
      <c r="R73" s="13">
        <v>3</v>
      </c>
      <c r="S73" s="13">
        <v>0.4753</v>
      </c>
      <c r="T73" s="53">
        <v>36</v>
      </c>
      <c r="V73" s="16" t="s">
        <v>171</v>
      </c>
      <c r="W73" s="13">
        <v>74.59</v>
      </c>
      <c r="X73" s="13">
        <v>83.17</v>
      </c>
      <c r="Y73" s="13">
        <v>-8.5890000000000004</v>
      </c>
      <c r="Z73" s="13">
        <v>23.42</v>
      </c>
      <c r="AA73" s="13">
        <v>3</v>
      </c>
      <c r="AB73" s="13">
        <v>4</v>
      </c>
      <c r="AC73" s="13">
        <v>0.36670000000000003</v>
      </c>
      <c r="AD73" s="53">
        <v>40</v>
      </c>
    </row>
    <row r="74" spans="2:30" ht="16" thickBot="1" x14ac:dyDescent="0.25">
      <c r="B74" s="26" t="s">
        <v>173</v>
      </c>
      <c r="C74" s="20">
        <v>81.39</v>
      </c>
      <c r="D74" s="20">
        <v>20.02</v>
      </c>
      <c r="E74" s="20">
        <v>61.38</v>
      </c>
      <c r="F74" s="20">
        <v>48.83</v>
      </c>
      <c r="G74" s="20">
        <v>4</v>
      </c>
      <c r="H74" s="20">
        <v>1</v>
      </c>
      <c r="I74" s="20">
        <v>1.2569999999999999</v>
      </c>
      <c r="J74" s="30">
        <v>44</v>
      </c>
      <c r="L74" s="54" t="s">
        <v>173</v>
      </c>
      <c r="M74" s="55">
        <v>48.44</v>
      </c>
      <c r="N74" s="55">
        <v>20.02</v>
      </c>
      <c r="O74" s="55">
        <v>28.43</v>
      </c>
      <c r="P74" s="55">
        <v>54.77</v>
      </c>
      <c r="Q74" s="55">
        <v>3</v>
      </c>
      <c r="R74" s="55">
        <v>1</v>
      </c>
      <c r="S74" s="55">
        <v>0.51910000000000001</v>
      </c>
      <c r="T74" s="56">
        <v>36</v>
      </c>
      <c r="V74" s="54" t="s">
        <v>173</v>
      </c>
      <c r="W74" s="55">
        <v>48.44</v>
      </c>
      <c r="X74" s="55">
        <v>81.39</v>
      </c>
      <c r="Y74" s="55">
        <v>-32.950000000000003</v>
      </c>
      <c r="Z74" s="55">
        <v>23.42</v>
      </c>
      <c r="AA74" s="55">
        <v>3</v>
      </c>
      <c r="AB74" s="55">
        <v>4</v>
      </c>
      <c r="AC74" s="55">
        <v>1.407</v>
      </c>
      <c r="AD74" s="56">
        <v>40</v>
      </c>
    </row>
  </sheetData>
  <mergeCells count="12">
    <mergeCell ref="B16:G16"/>
    <mergeCell ref="L16:Q16"/>
    <mergeCell ref="V16:AA16"/>
    <mergeCell ref="B45:J45"/>
    <mergeCell ref="L45:T45"/>
    <mergeCell ref="V45:AD45"/>
    <mergeCell ref="S2:W2"/>
    <mergeCell ref="C2:H2"/>
    <mergeCell ref="B2:B3"/>
    <mergeCell ref="J2:J3"/>
    <mergeCell ref="K2:P2"/>
    <mergeCell ref="R2:R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2884E-0BDE-46DE-A7D7-2369F0A20E88}">
  <dimension ref="A1:AI105"/>
  <sheetViews>
    <sheetView topLeftCell="A4" zoomScale="89" zoomScaleNormal="89" workbookViewId="0">
      <selection activeCell="D19" sqref="D19"/>
    </sheetView>
  </sheetViews>
  <sheetFormatPr baseColWidth="10" defaultColWidth="8.83203125" defaultRowHeight="15" x14ac:dyDescent="0.2"/>
  <cols>
    <col min="2" max="2" width="41.6640625" customWidth="1"/>
    <col min="3" max="3" width="30.6640625" customWidth="1"/>
    <col min="4" max="4" width="32.5" customWidth="1"/>
    <col min="5" max="5" width="26.6640625" customWidth="1"/>
    <col min="6" max="6" width="20.6640625" customWidth="1"/>
    <col min="7" max="7" width="16.83203125" customWidth="1"/>
    <col min="10" max="10" width="30.1640625" customWidth="1"/>
    <col min="18" max="18" width="18.1640625" customWidth="1"/>
  </cols>
  <sheetData>
    <row r="1" spans="1:35" ht="16" thickBot="1" x14ac:dyDescent="0.25">
      <c r="Q1" s="47"/>
      <c r="R1" s="12"/>
    </row>
    <row r="2" spans="1:35" x14ac:dyDescent="0.2">
      <c r="B2" s="21" t="s">
        <v>200</v>
      </c>
      <c r="C2" s="72" t="s">
        <v>198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37"/>
      <c r="R2" s="34" t="s">
        <v>199</v>
      </c>
      <c r="S2" s="72" t="s">
        <v>198</v>
      </c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6"/>
    </row>
    <row r="3" spans="1:35" x14ac:dyDescent="0.2">
      <c r="B3" s="15" t="s">
        <v>194</v>
      </c>
      <c r="C3" s="1" t="s">
        <v>63</v>
      </c>
      <c r="D3" s="1" t="s">
        <v>64</v>
      </c>
      <c r="E3" s="1" t="s">
        <v>65</v>
      </c>
      <c r="F3" s="1" t="s">
        <v>66</v>
      </c>
      <c r="G3" s="1" t="s">
        <v>67</v>
      </c>
      <c r="H3" s="1" t="s">
        <v>68</v>
      </c>
      <c r="I3" s="1" t="s">
        <v>69</v>
      </c>
      <c r="J3" s="1" t="s">
        <v>70</v>
      </c>
      <c r="K3" s="1" t="s">
        <v>92</v>
      </c>
      <c r="L3" s="1" t="s">
        <v>93</v>
      </c>
      <c r="M3" s="1" t="s">
        <v>94</v>
      </c>
      <c r="N3" s="1" t="s">
        <v>99</v>
      </c>
      <c r="O3" s="1" t="s">
        <v>61</v>
      </c>
      <c r="P3" s="1" t="s">
        <v>43</v>
      </c>
      <c r="Q3" s="35"/>
      <c r="R3" s="1" t="s">
        <v>194</v>
      </c>
      <c r="S3" s="1" t="s">
        <v>63</v>
      </c>
      <c r="T3" s="1" t="s">
        <v>64</v>
      </c>
      <c r="U3" s="1" t="s">
        <v>65</v>
      </c>
      <c r="V3" s="1" t="s">
        <v>66</v>
      </c>
      <c r="W3" s="1" t="s">
        <v>67</v>
      </c>
      <c r="X3" s="1" t="s">
        <v>68</v>
      </c>
      <c r="Y3" s="1" t="s">
        <v>69</v>
      </c>
      <c r="Z3" s="1" t="s">
        <v>70</v>
      </c>
      <c r="AA3" s="1" t="s">
        <v>92</v>
      </c>
      <c r="AB3" s="1" t="s">
        <v>93</v>
      </c>
      <c r="AC3" s="1" t="s">
        <v>94</v>
      </c>
      <c r="AD3" s="1" t="s">
        <v>99</v>
      </c>
      <c r="AE3" s="5" t="s">
        <v>100</v>
      </c>
      <c r="AF3" s="5" t="s">
        <v>101</v>
      </c>
      <c r="AG3" s="5" t="s">
        <v>102</v>
      </c>
      <c r="AH3" s="1" t="s">
        <v>61</v>
      </c>
      <c r="AI3" s="14" t="s">
        <v>43</v>
      </c>
    </row>
    <row r="4" spans="1:35" x14ac:dyDescent="0.2">
      <c r="B4" s="15">
        <v>2</v>
      </c>
      <c r="C4" s="1">
        <v>422.03399999999999</v>
      </c>
      <c r="D4" s="1">
        <v>383.94900000000001</v>
      </c>
      <c r="E4" s="1">
        <v>403.3725</v>
      </c>
      <c r="F4" s="1">
        <v>344.22199999999998</v>
      </c>
      <c r="G4" s="1">
        <v>406.11799999999999</v>
      </c>
      <c r="H4" s="1">
        <v>310.73250000000002</v>
      </c>
      <c r="I4" s="1">
        <v>450.6223</v>
      </c>
      <c r="J4" s="1">
        <v>368.44499999999999</v>
      </c>
      <c r="K4" s="1">
        <v>526.22249999999997</v>
      </c>
      <c r="L4" s="1">
        <v>351.52249999999998</v>
      </c>
      <c r="M4" s="1">
        <v>277.80349999999999</v>
      </c>
      <c r="N4" s="1">
        <v>448.3775</v>
      </c>
      <c r="O4" s="1">
        <f t="shared" ref="O4:O9" si="0">AVERAGE(C4:N4)</f>
        <v>391.11844166666657</v>
      </c>
      <c r="P4" s="1">
        <f t="shared" ref="P4:P9" si="1">_xlfn.STDEV.P(C4:N4)</f>
        <v>64.574319101875261</v>
      </c>
      <c r="Q4" s="35"/>
      <c r="R4" s="1">
        <v>2</v>
      </c>
      <c r="S4" s="1">
        <v>469.46429999999998</v>
      </c>
      <c r="T4" s="1">
        <v>327.54930000000002</v>
      </c>
      <c r="U4" s="1">
        <v>221.57149999999999</v>
      </c>
      <c r="V4" s="1">
        <v>210.36850000000001</v>
      </c>
      <c r="W4" s="1">
        <v>378.70049999999998</v>
      </c>
      <c r="X4" s="1">
        <v>442.90899999999999</v>
      </c>
      <c r="Y4" s="1">
        <v>230.8903</v>
      </c>
      <c r="Z4" s="1">
        <v>474.60599999999999</v>
      </c>
      <c r="AA4" s="1">
        <v>499.3297</v>
      </c>
      <c r="AB4" s="1">
        <v>310.84530000000001</v>
      </c>
      <c r="AC4" s="1">
        <v>543.39469999999994</v>
      </c>
      <c r="AD4" s="1">
        <v>491.33629999999999</v>
      </c>
      <c r="AE4" s="1">
        <v>352.20100000000002</v>
      </c>
      <c r="AF4" s="1">
        <v>613.35699999999997</v>
      </c>
      <c r="AG4" s="1">
        <v>447.4375</v>
      </c>
      <c r="AH4" s="1">
        <f t="shared" ref="AH4:AH9" si="2">AVERAGE(S4:AG4)</f>
        <v>400.93072666666666</v>
      </c>
      <c r="AI4" s="14">
        <f t="shared" ref="AI4:AI9" si="3">_xlfn.STDEV.S(S4:AG4)</f>
        <v>122.79274383957163</v>
      </c>
    </row>
    <row r="5" spans="1:35" x14ac:dyDescent="0.2">
      <c r="B5" s="15">
        <v>4</v>
      </c>
      <c r="C5" s="1">
        <v>471.57400000000001</v>
      </c>
      <c r="D5" s="1">
        <v>337.21850000000001</v>
      </c>
      <c r="E5" s="1">
        <v>314.721</v>
      </c>
      <c r="F5" s="1">
        <v>225.756</v>
      </c>
      <c r="G5" s="1">
        <v>305.90949999999998</v>
      </c>
      <c r="H5" s="1">
        <v>283.31900000000002</v>
      </c>
      <c r="I5" s="1">
        <v>293.029</v>
      </c>
      <c r="J5" s="1">
        <v>253.66849999999999</v>
      </c>
      <c r="K5" s="1">
        <v>420.27300000000002</v>
      </c>
      <c r="L5" s="1">
        <v>332.541</v>
      </c>
      <c r="M5" s="1">
        <v>233.09700000000001</v>
      </c>
      <c r="N5" s="1">
        <v>311.041</v>
      </c>
      <c r="O5" s="1">
        <f t="shared" si="0"/>
        <v>315.17895833333336</v>
      </c>
      <c r="P5" s="1">
        <f t="shared" si="1"/>
        <v>68.567321703277543</v>
      </c>
      <c r="Q5" s="42"/>
      <c r="R5" s="1">
        <v>4</v>
      </c>
      <c r="S5" s="1">
        <v>291.041</v>
      </c>
      <c r="T5" s="1">
        <v>224.18</v>
      </c>
      <c r="U5" s="1">
        <v>171.49850000000001</v>
      </c>
      <c r="V5" s="1">
        <v>164.66149999999999</v>
      </c>
      <c r="W5" s="1">
        <v>162.12299999999999</v>
      </c>
      <c r="X5" s="1">
        <v>284.47300000000001</v>
      </c>
      <c r="Y5" s="1">
        <v>189.97749999999999</v>
      </c>
      <c r="Z5" s="1">
        <v>291.45870000000002</v>
      </c>
      <c r="AA5" s="1">
        <v>298.52350000000001</v>
      </c>
      <c r="AB5" s="1">
        <v>254.376</v>
      </c>
      <c r="AC5" s="1">
        <v>333.49450000000002</v>
      </c>
      <c r="AD5" s="1">
        <v>331.44200000000001</v>
      </c>
      <c r="AE5" s="1">
        <v>226.39349999999999</v>
      </c>
      <c r="AF5" s="1">
        <v>459.59100000000001</v>
      </c>
      <c r="AG5" s="1">
        <v>394.82900000000001</v>
      </c>
      <c r="AH5" s="1">
        <f t="shared" si="2"/>
        <v>271.87084666666669</v>
      </c>
      <c r="AI5" s="14">
        <f t="shared" si="3"/>
        <v>86.310219148900444</v>
      </c>
    </row>
    <row r="6" spans="1:35" x14ac:dyDescent="0.2">
      <c r="B6" s="15">
        <v>6</v>
      </c>
      <c r="C6" s="1">
        <v>410.488</v>
      </c>
      <c r="D6" s="1">
        <v>248.49250000000001</v>
      </c>
      <c r="E6" s="1">
        <v>299.19799999999998</v>
      </c>
      <c r="F6" s="1">
        <v>171.815</v>
      </c>
      <c r="G6" s="1">
        <v>218.1225</v>
      </c>
      <c r="H6" s="1">
        <v>238.738</v>
      </c>
      <c r="I6" s="1">
        <v>211.43899999999999</v>
      </c>
      <c r="J6" s="1">
        <v>211.107</v>
      </c>
      <c r="K6" s="1">
        <v>266.72199999999998</v>
      </c>
      <c r="L6" s="1">
        <v>299.48899999999998</v>
      </c>
      <c r="M6" s="1">
        <v>185.06399999999999</v>
      </c>
      <c r="N6" s="1">
        <v>198.62549999999999</v>
      </c>
      <c r="O6" s="1">
        <f t="shared" si="0"/>
        <v>246.60837500000002</v>
      </c>
      <c r="P6" s="1">
        <f t="shared" si="1"/>
        <v>63.167373078105108</v>
      </c>
      <c r="Q6" s="42"/>
      <c r="R6" s="1">
        <v>6</v>
      </c>
      <c r="S6" s="1">
        <v>210.1497</v>
      </c>
      <c r="T6" s="1">
        <v>178.45500000000001</v>
      </c>
      <c r="U6" s="1">
        <v>143.85599999999999</v>
      </c>
      <c r="V6" s="1">
        <v>146.446</v>
      </c>
      <c r="W6" s="1">
        <v>118.42700000000001</v>
      </c>
      <c r="X6" s="1">
        <v>192.6387</v>
      </c>
      <c r="Y6" s="1">
        <v>151.602</v>
      </c>
      <c r="Z6" s="1">
        <v>219.00450000000001</v>
      </c>
      <c r="AA6" s="1">
        <v>211.505</v>
      </c>
      <c r="AB6" s="1">
        <v>175.6037</v>
      </c>
      <c r="AC6" s="1">
        <v>216.13149999999999</v>
      </c>
      <c r="AD6" s="1">
        <v>229.126</v>
      </c>
      <c r="AE6" s="1">
        <v>182.339</v>
      </c>
      <c r="AF6" s="1">
        <v>273.17669999999998</v>
      </c>
      <c r="AG6" s="1">
        <v>333.45499999999998</v>
      </c>
      <c r="AH6" s="1">
        <f t="shared" si="2"/>
        <v>198.79438666666667</v>
      </c>
      <c r="AI6" s="14">
        <f t="shared" si="3"/>
        <v>54.307676411625344</v>
      </c>
    </row>
    <row r="7" spans="1:35" x14ac:dyDescent="0.2">
      <c r="B7" s="15">
        <v>8</v>
      </c>
      <c r="C7" s="1">
        <v>281.12400000000002</v>
      </c>
      <c r="D7" s="1">
        <v>198.977</v>
      </c>
      <c r="E7" s="1">
        <v>261.41750000000002</v>
      </c>
      <c r="F7" s="1">
        <v>151.8835</v>
      </c>
      <c r="G7" s="1">
        <v>156.29</v>
      </c>
      <c r="H7" s="1">
        <v>279.49700000000001</v>
      </c>
      <c r="I7" s="1">
        <v>162.14250000000001</v>
      </c>
      <c r="J7" s="1">
        <v>176.15</v>
      </c>
      <c r="K7" s="1">
        <v>183.73249999999999</v>
      </c>
      <c r="L7" s="1">
        <v>263.536</v>
      </c>
      <c r="M7" s="1">
        <v>178.733</v>
      </c>
      <c r="N7" s="1">
        <v>129.887</v>
      </c>
      <c r="O7" s="1">
        <f t="shared" si="0"/>
        <v>201.94750000000002</v>
      </c>
      <c r="P7" s="1">
        <f t="shared" si="1"/>
        <v>52.062355669267625</v>
      </c>
      <c r="Q7" s="42"/>
      <c r="R7" s="1">
        <v>8</v>
      </c>
      <c r="S7" s="1">
        <v>157.29750000000001</v>
      </c>
      <c r="T7" s="1">
        <v>135.864</v>
      </c>
      <c r="U7" s="1">
        <v>118.64700000000001</v>
      </c>
      <c r="V7" s="1">
        <v>126.4725</v>
      </c>
      <c r="W7" s="1">
        <v>97.451999999999998</v>
      </c>
      <c r="X7" s="1">
        <v>139.66399999999999</v>
      </c>
      <c r="Y7" s="1">
        <v>119.7165</v>
      </c>
      <c r="Z7" s="1">
        <v>160.72800000000001</v>
      </c>
      <c r="AA7" s="1">
        <v>179.09700000000001</v>
      </c>
      <c r="AB7" s="1"/>
      <c r="AC7" s="1">
        <v>145.63929999999999</v>
      </c>
      <c r="AD7" s="1">
        <v>167.5035</v>
      </c>
      <c r="AE7" s="1">
        <v>141.67850000000001</v>
      </c>
      <c r="AF7" s="1">
        <v>170.87049999999999</v>
      </c>
      <c r="AG7" s="1">
        <v>268.55399999999997</v>
      </c>
      <c r="AH7" s="1">
        <f t="shared" si="2"/>
        <v>152.08459285714284</v>
      </c>
      <c r="AI7" s="14">
        <f t="shared" si="3"/>
        <v>40.535835726570234</v>
      </c>
    </row>
    <row r="8" spans="1:35" x14ac:dyDescent="0.2">
      <c r="B8" s="15">
        <v>10</v>
      </c>
      <c r="C8" s="1">
        <v>266.13400000000001</v>
      </c>
      <c r="D8" s="1">
        <v>115.82550000000001</v>
      </c>
      <c r="E8" s="1">
        <v>179.07849999999999</v>
      </c>
      <c r="F8" s="1">
        <v>141.48400000000001</v>
      </c>
      <c r="G8" s="1">
        <v>86.570499999999996</v>
      </c>
      <c r="H8" s="1">
        <v>283.81400000000002</v>
      </c>
      <c r="I8" s="1">
        <v>131.61699999999999</v>
      </c>
      <c r="J8" s="1">
        <v>145.465</v>
      </c>
      <c r="K8" s="1">
        <v>111.44750000000001</v>
      </c>
      <c r="L8" s="1">
        <v>237.18</v>
      </c>
      <c r="M8" s="1">
        <v>143.054</v>
      </c>
      <c r="N8" s="1">
        <v>93.882999999999996</v>
      </c>
      <c r="O8" s="1">
        <f t="shared" si="0"/>
        <v>161.29608333333334</v>
      </c>
      <c r="P8" s="1">
        <f t="shared" si="1"/>
        <v>63.648688832997372</v>
      </c>
      <c r="Q8" s="42"/>
      <c r="R8" s="1">
        <v>10</v>
      </c>
      <c r="S8" s="1"/>
      <c r="T8" s="1">
        <v>97.227000000000004</v>
      </c>
      <c r="U8" s="1">
        <v>98.016000000000005</v>
      </c>
      <c r="V8" s="1">
        <v>97.474500000000006</v>
      </c>
      <c r="W8" s="1">
        <v>78.613500000000002</v>
      </c>
      <c r="X8" s="1"/>
      <c r="Y8" s="1">
        <v>87.197000000000003</v>
      </c>
      <c r="Z8" s="1"/>
      <c r="AA8" s="1">
        <v>161.816</v>
      </c>
      <c r="AB8" s="1"/>
      <c r="AC8" s="1"/>
      <c r="AD8" s="1">
        <v>120.248</v>
      </c>
      <c r="AE8" s="1">
        <v>101.498</v>
      </c>
      <c r="AF8" s="1"/>
      <c r="AG8" s="1">
        <v>194.18600000000001</v>
      </c>
      <c r="AH8" s="1">
        <f t="shared" si="2"/>
        <v>115.14177777777779</v>
      </c>
      <c r="AI8" s="14">
        <f t="shared" si="3"/>
        <v>38.210417718953885</v>
      </c>
    </row>
    <row r="9" spans="1:35" x14ac:dyDescent="0.2">
      <c r="B9" s="15">
        <v>12</v>
      </c>
      <c r="C9" s="1">
        <v>239.65700000000001</v>
      </c>
      <c r="D9" s="1"/>
      <c r="E9" s="1"/>
      <c r="F9" s="1">
        <v>134.369</v>
      </c>
      <c r="G9" s="1">
        <v>39.466999999999999</v>
      </c>
      <c r="H9" s="1">
        <v>280.58699999999999</v>
      </c>
      <c r="I9" s="1"/>
      <c r="J9" s="1">
        <v>76.301500000000004</v>
      </c>
      <c r="K9" s="1"/>
      <c r="L9" s="1">
        <v>213.55500000000001</v>
      </c>
      <c r="M9" s="1">
        <v>139.596</v>
      </c>
      <c r="N9" s="1">
        <v>59.924999999999997</v>
      </c>
      <c r="O9" s="1">
        <f t="shared" si="0"/>
        <v>147.9321875</v>
      </c>
      <c r="P9" s="1">
        <f t="shared" si="1"/>
        <v>83.074863412443193</v>
      </c>
      <c r="Q9" s="42"/>
      <c r="R9" s="1">
        <v>12</v>
      </c>
      <c r="S9" s="1"/>
      <c r="T9" s="1"/>
      <c r="U9" s="1">
        <v>60.317999999999998</v>
      </c>
      <c r="V9" s="1"/>
      <c r="W9" s="1">
        <v>54.280999999999999</v>
      </c>
      <c r="X9" s="1"/>
      <c r="Y9" s="1"/>
      <c r="Z9" s="1"/>
      <c r="AA9" s="1"/>
      <c r="AB9" s="1"/>
      <c r="AC9" s="1"/>
      <c r="AD9" s="1"/>
      <c r="AE9" s="1"/>
      <c r="AF9" s="1"/>
      <c r="AG9" s="1">
        <v>125.4695</v>
      </c>
      <c r="AH9" s="1">
        <f t="shared" si="2"/>
        <v>80.022833333333324</v>
      </c>
      <c r="AI9" s="14">
        <f t="shared" si="3"/>
        <v>39.473547795749674</v>
      </c>
    </row>
    <row r="10" spans="1:35" x14ac:dyDescent="0.2">
      <c r="B10" s="41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3"/>
    </row>
    <row r="11" spans="1:35" x14ac:dyDescent="0.2">
      <c r="A11" s="8"/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3"/>
    </row>
    <row r="12" spans="1:35" x14ac:dyDescent="0.2">
      <c r="A12" s="8"/>
      <c r="B12" s="41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3"/>
    </row>
    <row r="13" spans="1:35" x14ac:dyDescent="0.2">
      <c r="A13" s="8"/>
      <c r="B13" s="85" t="s">
        <v>201</v>
      </c>
      <c r="C13" s="77"/>
      <c r="D13" s="77"/>
      <c r="E13" s="77"/>
      <c r="F13" s="77"/>
      <c r="G13" s="77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3"/>
    </row>
    <row r="14" spans="1:35" x14ac:dyDescent="0.2">
      <c r="A14" s="8"/>
      <c r="B14" s="61"/>
      <c r="C14" s="27"/>
      <c r="D14" s="27"/>
      <c r="E14" s="27"/>
      <c r="F14" s="27"/>
      <c r="G14" s="27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3"/>
    </row>
    <row r="15" spans="1:35" x14ac:dyDescent="0.2">
      <c r="A15" s="8"/>
      <c r="B15" s="67" t="s">
        <v>105</v>
      </c>
      <c r="C15" s="68" t="s">
        <v>106</v>
      </c>
      <c r="D15" s="68"/>
      <c r="E15" s="68"/>
      <c r="F15" s="68"/>
      <c r="G15" s="68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3"/>
    </row>
    <row r="16" spans="1:35" x14ac:dyDescent="0.2">
      <c r="A16" s="8"/>
      <c r="B16" s="67" t="s">
        <v>6</v>
      </c>
      <c r="C16" s="68">
        <v>0.05</v>
      </c>
      <c r="D16" s="68"/>
      <c r="E16" s="68"/>
      <c r="F16" s="68"/>
      <c r="G16" s="68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3"/>
    </row>
    <row r="17" spans="1:35" x14ac:dyDescent="0.2">
      <c r="A17" s="8"/>
      <c r="B17" s="67"/>
      <c r="C17" s="68"/>
      <c r="D17" s="68"/>
      <c r="E17" s="68"/>
      <c r="F17" s="68"/>
      <c r="G17" s="68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3"/>
    </row>
    <row r="18" spans="1:35" x14ac:dyDescent="0.2">
      <c r="A18" s="8"/>
      <c r="B18" s="67" t="s">
        <v>7</v>
      </c>
      <c r="C18" s="68" t="s">
        <v>8</v>
      </c>
      <c r="D18" s="68" t="s">
        <v>9</v>
      </c>
      <c r="E18" s="68" t="s">
        <v>10</v>
      </c>
      <c r="F18" s="68" t="s">
        <v>11</v>
      </c>
      <c r="G18" s="68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3"/>
    </row>
    <row r="19" spans="1:35" x14ac:dyDescent="0.2">
      <c r="A19" s="8"/>
      <c r="B19" s="67" t="s">
        <v>107</v>
      </c>
      <c r="C19" s="68">
        <v>0.99180000000000001</v>
      </c>
      <c r="D19" s="68">
        <v>0.61329999999999996</v>
      </c>
      <c r="E19" s="68" t="s">
        <v>15</v>
      </c>
      <c r="F19" s="68" t="s">
        <v>16</v>
      </c>
      <c r="G19" s="68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3"/>
    </row>
    <row r="20" spans="1:35" x14ac:dyDescent="0.2">
      <c r="A20" s="8"/>
      <c r="B20" s="67" t="s">
        <v>194</v>
      </c>
      <c r="C20" s="68">
        <v>61.2</v>
      </c>
      <c r="D20" s="68" t="s">
        <v>13</v>
      </c>
      <c r="E20" s="68" t="s">
        <v>14</v>
      </c>
      <c r="F20" s="68" t="s">
        <v>5</v>
      </c>
      <c r="G20" s="68"/>
      <c r="H20" s="35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3"/>
    </row>
    <row r="21" spans="1:35" x14ac:dyDescent="0.2">
      <c r="A21" s="8"/>
      <c r="B21" s="67" t="s">
        <v>334</v>
      </c>
      <c r="C21" s="68">
        <v>2.4649999999999999</v>
      </c>
      <c r="D21" s="68">
        <v>3.3999999999999998E-3</v>
      </c>
      <c r="E21" s="68" t="s">
        <v>60</v>
      </c>
      <c r="F21" s="68" t="s">
        <v>5</v>
      </c>
      <c r="G21" s="68"/>
      <c r="H21" s="35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3"/>
    </row>
    <row r="22" spans="1:35" x14ac:dyDescent="0.2">
      <c r="A22" s="8"/>
      <c r="B22" s="67"/>
      <c r="C22" s="68"/>
      <c r="D22" s="68"/>
      <c r="E22" s="68"/>
      <c r="F22" s="68"/>
      <c r="G22" s="68"/>
      <c r="H22" s="35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</row>
    <row r="23" spans="1:35" x14ac:dyDescent="0.2">
      <c r="A23" s="8"/>
      <c r="B23" s="67" t="s">
        <v>17</v>
      </c>
      <c r="C23" s="68" t="s">
        <v>109</v>
      </c>
      <c r="D23" s="68" t="s">
        <v>18</v>
      </c>
      <c r="E23" s="68" t="s">
        <v>19</v>
      </c>
      <c r="F23" s="68" t="s">
        <v>20</v>
      </c>
      <c r="G23" s="68" t="s">
        <v>9</v>
      </c>
      <c r="H23" s="35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3"/>
    </row>
    <row r="24" spans="1:35" x14ac:dyDescent="0.2">
      <c r="A24" s="8"/>
      <c r="B24" s="67" t="s">
        <v>107</v>
      </c>
      <c r="C24" s="68">
        <v>19239</v>
      </c>
      <c r="D24" s="68">
        <v>5</v>
      </c>
      <c r="E24" s="68">
        <v>3848</v>
      </c>
      <c r="F24" s="68" t="s">
        <v>203</v>
      </c>
      <c r="G24" s="68" t="s">
        <v>204</v>
      </c>
      <c r="H24" s="35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3"/>
    </row>
    <row r="25" spans="1:35" x14ac:dyDescent="0.2">
      <c r="A25" s="8"/>
      <c r="B25" s="67" t="s">
        <v>194</v>
      </c>
      <c r="C25" s="68">
        <v>1187095</v>
      </c>
      <c r="D25" s="68">
        <v>5</v>
      </c>
      <c r="E25" s="68">
        <v>237419</v>
      </c>
      <c r="F25" s="68" t="s">
        <v>205</v>
      </c>
      <c r="G25" s="68" t="s">
        <v>21</v>
      </c>
      <c r="H25" s="35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3"/>
    </row>
    <row r="26" spans="1:35" x14ac:dyDescent="0.2">
      <c r="A26" s="8"/>
      <c r="B26" s="67" t="s">
        <v>334</v>
      </c>
      <c r="C26" s="68">
        <v>47824</v>
      </c>
      <c r="D26" s="68">
        <v>1</v>
      </c>
      <c r="E26" s="68">
        <v>47824</v>
      </c>
      <c r="F26" s="68" t="s">
        <v>206</v>
      </c>
      <c r="G26" s="68" t="s">
        <v>207</v>
      </c>
      <c r="H26" s="35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3"/>
    </row>
    <row r="27" spans="1:35" x14ac:dyDescent="0.2">
      <c r="A27" s="8"/>
      <c r="B27" s="67" t="s">
        <v>22</v>
      </c>
      <c r="C27" s="68">
        <v>683522</v>
      </c>
      <c r="D27" s="68">
        <v>127</v>
      </c>
      <c r="E27" s="68">
        <v>5382</v>
      </c>
      <c r="F27" s="68"/>
      <c r="G27" s="68"/>
      <c r="H27" s="35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3"/>
    </row>
    <row r="28" spans="1:35" x14ac:dyDescent="0.2">
      <c r="A28" s="8"/>
      <c r="B28" s="67"/>
      <c r="C28" s="68"/>
      <c r="D28" s="68"/>
      <c r="E28" s="68"/>
      <c r="F28" s="68"/>
      <c r="G28" s="68"/>
      <c r="H28" s="35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3"/>
    </row>
    <row r="29" spans="1:35" x14ac:dyDescent="0.2">
      <c r="A29" s="8"/>
      <c r="B29" s="67" t="s">
        <v>23</v>
      </c>
      <c r="C29" s="68"/>
      <c r="D29" s="68"/>
      <c r="E29" s="68"/>
      <c r="F29" s="68"/>
      <c r="G29" s="68"/>
      <c r="H29" s="35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3"/>
    </row>
    <row r="30" spans="1:35" x14ac:dyDescent="0.2">
      <c r="A30" s="8"/>
      <c r="B30" s="67" t="s">
        <v>208</v>
      </c>
      <c r="C30" s="68">
        <v>244</v>
      </c>
      <c r="D30" s="68"/>
      <c r="E30" s="68"/>
      <c r="F30" s="68"/>
      <c r="G30" s="68"/>
      <c r="H30" s="35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3"/>
    </row>
    <row r="31" spans="1:35" x14ac:dyDescent="0.2">
      <c r="A31" s="8"/>
      <c r="B31" s="67" t="s">
        <v>209</v>
      </c>
      <c r="C31" s="68">
        <v>203.1</v>
      </c>
      <c r="D31" s="68"/>
      <c r="E31" s="68"/>
      <c r="F31" s="68"/>
      <c r="G31" s="68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3"/>
    </row>
    <row r="32" spans="1:35" x14ac:dyDescent="0.2">
      <c r="A32" s="8"/>
      <c r="B32" s="67" t="s">
        <v>110</v>
      </c>
      <c r="C32" s="68">
        <v>40.869999999999997</v>
      </c>
      <c r="D32" s="68"/>
      <c r="E32" s="68"/>
      <c r="F32" s="68"/>
      <c r="G32" s="68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3"/>
    </row>
    <row r="33" spans="1:35" x14ac:dyDescent="0.2">
      <c r="A33" s="8"/>
      <c r="B33" s="67" t="s">
        <v>24</v>
      </c>
      <c r="C33" s="68">
        <v>13.71</v>
      </c>
      <c r="D33" s="68"/>
      <c r="E33" s="68"/>
      <c r="F33" s="68"/>
      <c r="G33" s="68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3"/>
    </row>
    <row r="34" spans="1:35" x14ac:dyDescent="0.2">
      <c r="A34" s="8"/>
      <c r="B34" s="67" t="s">
        <v>25</v>
      </c>
      <c r="C34" s="68" t="s">
        <v>210</v>
      </c>
      <c r="D34" s="68"/>
      <c r="E34" s="68"/>
      <c r="F34" s="68"/>
      <c r="G34" s="68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3"/>
    </row>
    <row r="35" spans="1:35" x14ac:dyDescent="0.2">
      <c r="A35" s="8"/>
      <c r="B35" s="67"/>
      <c r="C35" s="68"/>
      <c r="D35" s="68"/>
      <c r="E35" s="68"/>
      <c r="F35" s="68"/>
      <c r="G35" s="68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3"/>
    </row>
    <row r="36" spans="1:35" x14ac:dyDescent="0.2">
      <c r="A36" s="8"/>
      <c r="B36" s="67" t="s">
        <v>26</v>
      </c>
      <c r="C36" s="68"/>
      <c r="D36" s="68"/>
      <c r="E36" s="68"/>
      <c r="F36" s="68"/>
      <c r="G36" s="68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3"/>
    </row>
    <row r="37" spans="1:35" x14ac:dyDescent="0.2">
      <c r="A37" s="8"/>
      <c r="B37" s="67" t="s">
        <v>335</v>
      </c>
      <c r="C37" s="68">
        <v>2</v>
      </c>
      <c r="D37" s="68"/>
      <c r="E37" s="68"/>
      <c r="F37" s="68"/>
      <c r="G37" s="68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3"/>
    </row>
    <row r="38" spans="1:35" x14ac:dyDescent="0.2">
      <c r="A38" s="8"/>
      <c r="B38" s="67" t="s">
        <v>336</v>
      </c>
      <c r="C38" s="68">
        <v>6</v>
      </c>
      <c r="D38" s="68"/>
      <c r="E38" s="68"/>
      <c r="F38" s="68"/>
      <c r="G38" s="68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3"/>
    </row>
    <row r="39" spans="1:35" x14ac:dyDescent="0.2">
      <c r="A39" s="8"/>
      <c r="B39" s="67" t="s">
        <v>112</v>
      </c>
      <c r="C39" s="68">
        <v>139</v>
      </c>
      <c r="D39" s="68"/>
      <c r="E39" s="68"/>
      <c r="F39" s="68"/>
      <c r="G39" s="68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3"/>
    </row>
    <row r="40" spans="1:35" x14ac:dyDescent="0.2">
      <c r="A40" s="8"/>
      <c r="B40" s="67"/>
      <c r="C40" s="68"/>
      <c r="D40" s="68"/>
      <c r="E40" s="68"/>
      <c r="F40" s="68"/>
      <c r="G40" s="68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3"/>
    </row>
    <row r="41" spans="1:35" x14ac:dyDescent="0.2">
      <c r="A41" s="8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3"/>
    </row>
    <row r="42" spans="1:35" x14ac:dyDescent="0.2">
      <c r="A42" s="8"/>
      <c r="B42" s="85" t="s">
        <v>202</v>
      </c>
      <c r="C42" s="77"/>
      <c r="D42" s="77"/>
      <c r="E42" s="77"/>
      <c r="F42" s="77"/>
      <c r="G42" s="77"/>
      <c r="H42" s="77"/>
      <c r="I42" s="77"/>
      <c r="J42" s="77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3"/>
    </row>
    <row r="43" spans="1:35" x14ac:dyDescent="0.2">
      <c r="A43" s="8"/>
      <c r="B43" s="15"/>
      <c r="C43" s="1"/>
      <c r="D43" s="1"/>
      <c r="E43" s="1"/>
      <c r="F43" s="1"/>
      <c r="G43" s="1"/>
      <c r="H43" s="1"/>
      <c r="I43" s="1"/>
      <c r="J43" s="1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3"/>
    </row>
    <row r="44" spans="1:35" x14ac:dyDescent="0.2">
      <c r="A44" s="8"/>
      <c r="B44" s="15" t="s">
        <v>27</v>
      </c>
      <c r="C44" s="1">
        <v>1</v>
      </c>
      <c r="D44" s="1"/>
      <c r="E44" s="1"/>
      <c r="F44" s="1"/>
      <c r="G44" s="1"/>
      <c r="H44" s="1"/>
      <c r="I44" s="1"/>
      <c r="J44" s="1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3"/>
    </row>
    <row r="45" spans="1:35" x14ac:dyDescent="0.2">
      <c r="A45" s="8"/>
      <c r="B45" s="15" t="s">
        <v>28</v>
      </c>
      <c r="C45" s="1">
        <v>6</v>
      </c>
      <c r="D45" s="1"/>
      <c r="E45" s="1"/>
      <c r="F45" s="1"/>
      <c r="G45" s="1"/>
      <c r="H45" s="1"/>
      <c r="I45" s="1"/>
      <c r="J45" s="1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3"/>
    </row>
    <row r="46" spans="1:35" x14ac:dyDescent="0.2">
      <c r="A46" s="8"/>
      <c r="B46" s="15" t="s">
        <v>6</v>
      </c>
      <c r="C46" s="1">
        <v>0.05</v>
      </c>
      <c r="D46" s="1"/>
      <c r="E46" s="1"/>
      <c r="F46" s="1"/>
      <c r="G46" s="1"/>
      <c r="H46" s="1"/>
      <c r="I46" s="1"/>
      <c r="J46" s="1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3"/>
    </row>
    <row r="47" spans="1:35" x14ac:dyDescent="0.2">
      <c r="A47" s="8"/>
      <c r="B47" s="15"/>
      <c r="C47" s="1"/>
      <c r="D47" s="1"/>
      <c r="E47" s="1"/>
      <c r="F47" s="1"/>
      <c r="G47" s="1"/>
      <c r="H47" s="1"/>
      <c r="I47" s="1"/>
      <c r="J47" s="1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3"/>
    </row>
    <row r="48" spans="1:35" x14ac:dyDescent="0.2">
      <c r="A48" s="8"/>
      <c r="B48" s="15" t="s">
        <v>29</v>
      </c>
      <c r="C48" s="1" t="s">
        <v>113</v>
      </c>
      <c r="D48" s="1" t="s">
        <v>30</v>
      </c>
      <c r="E48" s="1" t="s">
        <v>31</v>
      </c>
      <c r="F48" s="1" t="s">
        <v>32</v>
      </c>
      <c r="G48" s="1" t="s">
        <v>33</v>
      </c>
      <c r="H48" s="1"/>
      <c r="I48" s="1"/>
      <c r="J48" s="1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3"/>
    </row>
    <row r="49" spans="1:35" x14ac:dyDescent="0.2">
      <c r="A49" s="8"/>
      <c r="B49" s="15"/>
      <c r="C49" s="1"/>
      <c r="D49" s="1"/>
      <c r="E49" s="1"/>
      <c r="F49" s="1"/>
      <c r="G49" s="1"/>
      <c r="H49" s="1"/>
      <c r="I49" s="1"/>
      <c r="J49" s="1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3"/>
    </row>
    <row r="50" spans="1:35" x14ac:dyDescent="0.2">
      <c r="A50" s="8"/>
      <c r="B50" s="15" t="s">
        <v>211</v>
      </c>
      <c r="C50" s="1"/>
      <c r="D50" s="1"/>
      <c r="E50" s="1"/>
      <c r="F50" s="1"/>
      <c r="G50" s="1"/>
      <c r="H50" s="1"/>
      <c r="I50" s="1"/>
      <c r="J50" s="1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3"/>
    </row>
    <row r="51" spans="1:35" x14ac:dyDescent="0.2">
      <c r="A51" s="8"/>
      <c r="B51" s="15" t="s">
        <v>34</v>
      </c>
      <c r="C51" s="1">
        <v>-9.8119999999999994</v>
      </c>
      <c r="D51" s="1" t="s">
        <v>212</v>
      </c>
      <c r="E51" s="1" t="s">
        <v>16</v>
      </c>
      <c r="F51" s="1" t="s">
        <v>15</v>
      </c>
      <c r="G51" s="1" t="s">
        <v>36</v>
      </c>
      <c r="H51" s="1"/>
      <c r="I51" s="1"/>
      <c r="J51" s="1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3"/>
    </row>
    <row r="52" spans="1:35" x14ac:dyDescent="0.2">
      <c r="A52" s="8"/>
      <c r="B52" s="15" t="s">
        <v>37</v>
      </c>
      <c r="C52" s="1">
        <v>43.31</v>
      </c>
      <c r="D52" s="1" t="s">
        <v>213</v>
      </c>
      <c r="E52" s="1" t="s">
        <v>16</v>
      </c>
      <c r="F52" s="1" t="s">
        <v>15</v>
      </c>
      <c r="G52" s="1">
        <v>0.77959999999999996</v>
      </c>
      <c r="H52" s="1"/>
      <c r="I52" s="1"/>
      <c r="J52" s="1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3"/>
    </row>
    <row r="53" spans="1:35" x14ac:dyDescent="0.2">
      <c r="A53" s="8"/>
      <c r="B53" s="15" t="s">
        <v>163</v>
      </c>
      <c r="C53" s="1">
        <v>47.81</v>
      </c>
      <c r="D53" s="1" t="s">
        <v>214</v>
      </c>
      <c r="E53" s="1" t="s">
        <v>16</v>
      </c>
      <c r="F53" s="1" t="s">
        <v>15</v>
      </c>
      <c r="G53" s="1">
        <v>0.56920000000000004</v>
      </c>
      <c r="H53" s="1"/>
      <c r="I53" s="1"/>
      <c r="J53" s="1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3"/>
    </row>
    <row r="54" spans="1:35" x14ac:dyDescent="0.2">
      <c r="A54" s="8"/>
      <c r="B54" s="15" t="s">
        <v>165</v>
      </c>
      <c r="C54" s="1">
        <v>49.86</v>
      </c>
      <c r="D54" s="1" t="s">
        <v>215</v>
      </c>
      <c r="E54" s="1" t="s">
        <v>16</v>
      </c>
      <c r="F54" s="1" t="s">
        <v>15</v>
      </c>
      <c r="G54" s="1">
        <v>0.51880000000000004</v>
      </c>
      <c r="H54" s="1"/>
      <c r="I54" s="1"/>
      <c r="J54" s="1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3"/>
    </row>
    <row r="55" spans="1:35" x14ac:dyDescent="0.2">
      <c r="A55" s="8"/>
      <c r="B55" s="15" t="s">
        <v>167</v>
      </c>
      <c r="C55" s="1">
        <v>46.15</v>
      </c>
      <c r="D55" s="1" t="s">
        <v>216</v>
      </c>
      <c r="E55" s="1" t="s">
        <v>16</v>
      </c>
      <c r="F55" s="1" t="s">
        <v>15</v>
      </c>
      <c r="G55" s="1">
        <v>0.93669999999999998</v>
      </c>
      <c r="H55" s="1"/>
      <c r="I55" s="1"/>
      <c r="J55" s="1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3"/>
    </row>
    <row r="56" spans="1:35" x14ac:dyDescent="0.2">
      <c r="A56" s="8"/>
      <c r="B56" s="15" t="s">
        <v>169</v>
      </c>
      <c r="C56" s="1">
        <v>67.91</v>
      </c>
      <c r="D56" s="1" t="s">
        <v>217</v>
      </c>
      <c r="E56" s="1" t="s">
        <v>16</v>
      </c>
      <c r="F56" s="1" t="s">
        <v>15</v>
      </c>
      <c r="G56" s="1" t="s">
        <v>36</v>
      </c>
      <c r="H56" s="1"/>
      <c r="I56" s="1"/>
      <c r="J56" s="1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3"/>
    </row>
    <row r="57" spans="1:35" x14ac:dyDescent="0.2">
      <c r="A57" s="8"/>
      <c r="B57" s="15"/>
      <c r="C57" s="1"/>
      <c r="D57" s="1"/>
      <c r="E57" s="1"/>
      <c r="F57" s="1"/>
      <c r="G57" s="1"/>
      <c r="H57" s="1"/>
      <c r="I57" s="1"/>
      <c r="J57" s="1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3"/>
    </row>
    <row r="58" spans="1:35" x14ac:dyDescent="0.2">
      <c r="A58" s="8"/>
      <c r="B58" s="15"/>
      <c r="C58" s="1"/>
      <c r="D58" s="1"/>
      <c r="E58" s="1"/>
      <c r="F58" s="1"/>
      <c r="G58" s="1"/>
      <c r="H58" s="1"/>
      <c r="I58" s="1"/>
      <c r="J58" s="1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3"/>
    </row>
    <row r="59" spans="1:35" x14ac:dyDescent="0.2">
      <c r="A59" s="8"/>
      <c r="B59" s="15" t="s">
        <v>38</v>
      </c>
      <c r="C59" s="1" t="s">
        <v>114</v>
      </c>
      <c r="D59" s="1" t="s">
        <v>115</v>
      </c>
      <c r="E59" s="1" t="s">
        <v>113</v>
      </c>
      <c r="F59" s="1" t="s">
        <v>39</v>
      </c>
      <c r="G59" s="1" t="s">
        <v>40</v>
      </c>
      <c r="H59" s="1" t="s">
        <v>41</v>
      </c>
      <c r="I59" s="1" t="s">
        <v>42</v>
      </c>
      <c r="J59" s="1" t="s">
        <v>18</v>
      </c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3"/>
    </row>
    <row r="60" spans="1:35" x14ac:dyDescent="0.2">
      <c r="A60" s="8"/>
      <c r="B60" s="15"/>
      <c r="C60" s="1"/>
      <c r="D60" s="1"/>
      <c r="E60" s="1"/>
      <c r="F60" s="1"/>
      <c r="G60" s="1"/>
      <c r="H60" s="1"/>
      <c r="I60" s="1"/>
      <c r="J60" s="1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3"/>
    </row>
    <row r="61" spans="1:35" x14ac:dyDescent="0.2">
      <c r="A61" s="8"/>
      <c r="B61" s="15" t="s">
        <v>211</v>
      </c>
      <c r="C61" s="1"/>
      <c r="D61" s="1"/>
      <c r="E61" s="1"/>
      <c r="F61" s="1"/>
      <c r="G61" s="1"/>
      <c r="H61" s="1"/>
      <c r="I61" s="1"/>
      <c r="J61" s="1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3"/>
    </row>
    <row r="62" spans="1:35" x14ac:dyDescent="0.2">
      <c r="A62" s="8"/>
      <c r="B62" s="15" t="s">
        <v>34</v>
      </c>
      <c r="C62" s="1">
        <v>391.1</v>
      </c>
      <c r="D62" s="1">
        <v>400.9</v>
      </c>
      <c r="E62" s="1">
        <v>-9.8119999999999994</v>
      </c>
      <c r="F62" s="1">
        <v>28.41</v>
      </c>
      <c r="G62" s="1">
        <v>12</v>
      </c>
      <c r="H62" s="1">
        <v>15</v>
      </c>
      <c r="I62" s="1">
        <v>0.3453</v>
      </c>
      <c r="J62" s="1">
        <v>127</v>
      </c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3"/>
    </row>
    <row r="63" spans="1:35" x14ac:dyDescent="0.2">
      <c r="A63" s="8"/>
      <c r="B63" s="15" t="s">
        <v>37</v>
      </c>
      <c r="C63" s="1">
        <v>315.2</v>
      </c>
      <c r="D63" s="1">
        <v>271.89999999999998</v>
      </c>
      <c r="E63" s="1">
        <v>43.31</v>
      </c>
      <c r="F63" s="1">
        <v>28.41</v>
      </c>
      <c r="G63" s="1">
        <v>12</v>
      </c>
      <c r="H63" s="1">
        <v>15</v>
      </c>
      <c r="I63" s="1">
        <v>1.524</v>
      </c>
      <c r="J63" s="1">
        <v>127</v>
      </c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3"/>
    </row>
    <row r="64" spans="1:35" x14ac:dyDescent="0.2">
      <c r="A64" s="8"/>
      <c r="B64" s="15" t="s">
        <v>163</v>
      </c>
      <c r="C64" s="1">
        <v>246.6</v>
      </c>
      <c r="D64" s="1">
        <v>198.8</v>
      </c>
      <c r="E64" s="1">
        <v>47.81</v>
      </c>
      <c r="F64" s="1">
        <v>28.41</v>
      </c>
      <c r="G64" s="1">
        <v>12</v>
      </c>
      <c r="H64" s="1">
        <v>15</v>
      </c>
      <c r="I64" s="1">
        <v>1.6830000000000001</v>
      </c>
      <c r="J64" s="1">
        <v>127</v>
      </c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3"/>
    </row>
    <row r="65" spans="1:35" x14ac:dyDescent="0.2">
      <c r="A65" s="8"/>
      <c r="B65" s="15" t="s">
        <v>165</v>
      </c>
      <c r="C65" s="1">
        <v>201.9</v>
      </c>
      <c r="D65" s="1">
        <v>152.1</v>
      </c>
      <c r="E65" s="1">
        <v>49.86</v>
      </c>
      <c r="F65" s="1">
        <v>28.86</v>
      </c>
      <c r="G65" s="1">
        <v>12</v>
      </c>
      <c r="H65" s="1">
        <v>14</v>
      </c>
      <c r="I65" s="1">
        <v>1.728</v>
      </c>
      <c r="J65" s="1">
        <v>127</v>
      </c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3"/>
    </row>
    <row r="66" spans="1:35" x14ac:dyDescent="0.2">
      <c r="A66" s="8"/>
      <c r="B66" s="15" t="s">
        <v>167</v>
      </c>
      <c r="C66" s="1">
        <v>161.30000000000001</v>
      </c>
      <c r="D66" s="1">
        <v>115.1</v>
      </c>
      <c r="E66" s="1">
        <v>46.15</v>
      </c>
      <c r="F66" s="1">
        <v>32.35</v>
      </c>
      <c r="G66" s="1">
        <v>12</v>
      </c>
      <c r="H66" s="1">
        <v>9</v>
      </c>
      <c r="I66" s="1">
        <v>1.427</v>
      </c>
      <c r="J66" s="1">
        <v>127</v>
      </c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3"/>
    </row>
    <row r="67" spans="1:35" x14ac:dyDescent="0.2">
      <c r="A67" s="8"/>
      <c r="B67" s="15" t="s">
        <v>169</v>
      </c>
      <c r="C67" s="1">
        <v>147.9</v>
      </c>
      <c r="D67" s="1">
        <v>80.02</v>
      </c>
      <c r="E67" s="1">
        <v>67.91</v>
      </c>
      <c r="F67" s="1">
        <v>49.67</v>
      </c>
      <c r="G67" s="1">
        <v>8</v>
      </c>
      <c r="H67" s="1">
        <v>3</v>
      </c>
      <c r="I67" s="1">
        <v>1.367</v>
      </c>
      <c r="J67" s="1">
        <v>127</v>
      </c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3"/>
    </row>
    <row r="68" spans="1:35" x14ac:dyDescent="0.2">
      <c r="A68" s="8"/>
      <c r="B68" s="15" t="s">
        <v>167</v>
      </c>
      <c r="C68" s="1">
        <v>137.4</v>
      </c>
      <c r="D68" s="1">
        <v>87.1</v>
      </c>
      <c r="E68" s="1">
        <v>50.34</v>
      </c>
      <c r="F68" s="1">
        <v>30.88</v>
      </c>
      <c r="G68" s="1">
        <v>4</v>
      </c>
      <c r="H68" s="1">
        <v>4</v>
      </c>
      <c r="I68" s="1">
        <v>1.63</v>
      </c>
      <c r="J68" s="1">
        <v>44</v>
      </c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3"/>
    </row>
    <row r="69" spans="1:35" x14ac:dyDescent="0.2">
      <c r="A69" s="8"/>
      <c r="B69" s="15" t="s">
        <v>169</v>
      </c>
      <c r="C69" s="1">
        <v>110.9</v>
      </c>
      <c r="D69" s="1">
        <v>75.290000000000006</v>
      </c>
      <c r="E69" s="1">
        <v>35.6</v>
      </c>
      <c r="F69" s="1">
        <v>30.88</v>
      </c>
      <c r="G69" s="1">
        <v>4</v>
      </c>
      <c r="H69" s="1">
        <v>4</v>
      </c>
      <c r="I69" s="1">
        <v>1.153</v>
      </c>
      <c r="J69" s="1">
        <v>44</v>
      </c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3"/>
    </row>
    <row r="70" spans="1:35" x14ac:dyDescent="0.2">
      <c r="A70" s="8"/>
      <c r="B70" s="15" t="s">
        <v>171</v>
      </c>
      <c r="C70" s="1">
        <v>83.17</v>
      </c>
      <c r="D70" s="1">
        <v>56.18</v>
      </c>
      <c r="E70" s="1">
        <v>26.99</v>
      </c>
      <c r="F70" s="1">
        <v>33.36</v>
      </c>
      <c r="G70" s="1">
        <v>4</v>
      </c>
      <c r="H70" s="1">
        <v>3</v>
      </c>
      <c r="I70" s="1">
        <v>0.80930000000000002</v>
      </c>
      <c r="J70" s="1">
        <v>44</v>
      </c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3"/>
    </row>
    <row r="71" spans="1:35" ht="16" thickBot="1" x14ac:dyDescent="0.25">
      <c r="A71" s="8"/>
      <c r="B71" s="26" t="s">
        <v>173</v>
      </c>
      <c r="C71" s="20">
        <v>81.39</v>
      </c>
      <c r="D71" s="20">
        <v>20.02</v>
      </c>
      <c r="E71" s="20">
        <v>61.38</v>
      </c>
      <c r="F71" s="20">
        <v>48.83</v>
      </c>
      <c r="G71" s="20">
        <v>4</v>
      </c>
      <c r="H71" s="20">
        <v>1</v>
      </c>
      <c r="I71" s="20">
        <v>1.2569999999999999</v>
      </c>
      <c r="J71" s="20">
        <v>44</v>
      </c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2"/>
    </row>
    <row r="72" spans="1:35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35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1:3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</row>
    <row r="75" spans="1:3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</row>
    <row r="76" spans="1:3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</row>
    <row r="77" spans="1:3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</row>
    <row r="78" spans="1:3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</row>
    <row r="79" spans="1:3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</row>
    <row r="80" spans="1:3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</row>
    <row r="81" spans="1:19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1:19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1:19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</row>
    <row r="84" spans="1:19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</row>
    <row r="85" spans="1:19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</row>
    <row r="86" spans="1:19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</row>
    <row r="87" spans="1:19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19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</row>
    <row r="89" spans="1:19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19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19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19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1:19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19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1:19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1:19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1:19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</row>
    <row r="98" spans="1:19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spans="1:19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1:19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1:19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</row>
    <row r="102" spans="1:19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1:19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1:19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19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</row>
  </sheetData>
  <mergeCells count="4">
    <mergeCell ref="B42:J42"/>
    <mergeCell ref="C2:P2"/>
    <mergeCell ref="S2:AI2"/>
    <mergeCell ref="B13:G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F41E2-689B-4234-B237-501A4ECF2682}">
  <dimension ref="A1:AS105"/>
  <sheetViews>
    <sheetView topLeftCell="A7" zoomScale="75" zoomScaleNormal="75" workbookViewId="0">
      <selection activeCell="D19" sqref="D19"/>
    </sheetView>
  </sheetViews>
  <sheetFormatPr baseColWidth="10" defaultColWidth="8.83203125" defaultRowHeight="15" x14ac:dyDescent="0.2"/>
  <cols>
    <col min="2" max="2" width="21.83203125" customWidth="1"/>
    <col min="3" max="3" width="30.6640625" customWidth="1"/>
    <col min="4" max="4" width="32.5" customWidth="1"/>
    <col min="5" max="5" width="26.6640625" customWidth="1"/>
    <col min="6" max="6" width="20.6640625" customWidth="1"/>
    <col min="7" max="7" width="16.83203125" customWidth="1"/>
    <col min="10" max="10" width="20.1640625" customWidth="1"/>
    <col min="14" max="14" width="28.5" customWidth="1"/>
    <col min="18" max="18" width="34.83203125" customWidth="1"/>
    <col min="19" max="19" width="26.5" customWidth="1"/>
    <col min="20" max="20" width="18.83203125" customWidth="1"/>
    <col min="21" max="21" width="14.5" customWidth="1"/>
    <col min="22" max="22" width="28.83203125" customWidth="1"/>
    <col min="23" max="23" width="23" customWidth="1"/>
    <col min="24" max="24" width="22.6640625" customWidth="1"/>
    <col min="25" max="25" width="32.5" customWidth="1"/>
    <col min="26" max="26" width="18.5" customWidth="1"/>
    <col min="27" max="27" width="23.1640625" customWidth="1"/>
  </cols>
  <sheetData>
    <row r="1" spans="1:45" ht="16" thickBot="1" x14ac:dyDescent="0.25">
      <c r="Q1" s="47"/>
      <c r="R1" s="12"/>
      <c r="X1" s="12"/>
    </row>
    <row r="2" spans="1:45" x14ac:dyDescent="0.2">
      <c r="B2" s="21" t="s">
        <v>200</v>
      </c>
      <c r="C2" s="72" t="s">
        <v>218</v>
      </c>
      <c r="D2" s="72"/>
      <c r="E2" s="72"/>
      <c r="F2" s="72"/>
      <c r="G2" s="72"/>
      <c r="H2" s="72"/>
      <c r="I2" s="72"/>
      <c r="J2" s="72"/>
      <c r="K2" s="72"/>
      <c r="L2" s="72"/>
      <c r="M2" s="37"/>
      <c r="N2" s="34" t="s">
        <v>199</v>
      </c>
      <c r="O2" s="72" t="s">
        <v>218</v>
      </c>
      <c r="P2" s="72"/>
      <c r="Q2" s="72"/>
      <c r="R2" s="72"/>
      <c r="S2" s="72"/>
      <c r="T2" s="72"/>
      <c r="U2" s="72"/>
      <c r="V2" s="72"/>
      <c r="W2" s="72"/>
      <c r="X2" s="38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</row>
    <row r="3" spans="1:45" x14ac:dyDescent="0.2">
      <c r="B3" s="15" t="s">
        <v>194</v>
      </c>
      <c r="C3" s="1" t="s">
        <v>63</v>
      </c>
      <c r="D3" s="1" t="s">
        <v>64</v>
      </c>
      <c r="E3" s="1" t="s">
        <v>65</v>
      </c>
      <c r="F3" s="1" t="s">
        <v>66</v>
      </c>
      <c r="G3" s="1" t="s">
        <v>67</v>
      </c>
      <c r="H3" s="1" t="s">
        <v>68</v>
      </c>
      <c r="I3" s="1" t="s">
        <v>69</v>
      </c>
      <c r="J3" s="1" t="s">
        <v>70</v>
      </c>
      <c r="K3" s="1" t="s">
        <v>61</v>
      </c>
      <c r="L3" s="1" t="s">
        <v>43</v>
      </c>
      <c r="M3" s="35"/>
      <c r="N3" s="1" t="s">
        <v>194</v>
      </c>
      <c r="O3" s="1" t="s">
        <v>63</v>
      </c>
      <c r="P3" s="1" t="s">
        <v>64</v>
      </c>
      <c r="Q3" s="1" t="s">
        <v>65</v>
      </c>
      <c r="R3" s="1" t="s">
        <v>66</v>
      </c>
      <c r="S3" s="1" t="s">
        <v>67</v>
      </c>
      <c r="T3" s="1" t="s">
        <v>68</v>
      </c>
      <c r="U3" s="1" t="s">
        <v>69</v>
      </c>
      <c r="V3" s="1" t="s">
        <v>61</v>
      </c>
      <c r="W3" s="1" t="s">
        <v>43</v>
      </c>
      <c r="X3" s="3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</row>
    <row r="4" spans="1:45" x14ac:dyDescent="0.2">
      <c r="B4" s="15">
        <v>2</v>
      </c>
      <c r="C4" s="1">
        <v>441.22629999999998</v>
      </c>
      <c r="D4" s="1">
        <v>400.65769999999998</v>
      </c>
      <c r="E4" s="1">
        <v>387.14299999999997</v>
      </c>
      <c r="F4" s="1">
        <v>363.1395</v>
      </c>
      <c r="G4" s="1">
        <v>496.35270000000003</v>
      </c>
      <c r="H4" s="1">
        <v>318.8168</v>
      </c>
      <c r="I4" s="1">
        <v>422.43669999999997</v>
      </c>
      <c r="J4" s="1">
        <v>465.18799999999999</v>
      </c>
      <c r="K4" s="1">
        <f>AVERAGE(C4:J4)</f>
        <v>411.87008750000007</v>
      </c>
      <c r="L4" s="1">
        <f>_xlfn.STDEV.P(C4:J4)</f>
        <v>53.296673304471021</v>
      </c>
      <c r="M4" s="35"/>
      <c r="N4" s="1">
        <v>2</v>
      </c>
      <c r="O4" s="1">
        <v>91.579499999999996</v>
      </c>
      <c r="P4" s="1">
        <v>133.36000000000001</v>
      </c>
      <c r="Q4" s="1">
        <v>69.197500000000005</v>
      </c>
      <c r="R4" s="1">
        <v>394.51170000000002</v>
      </c>
      <c r="S4" s="1">
        <v>235.119</v>
      </c>
      <c r="T4" s="1">
        <v>221.39400000000001</v>
      </c>
      <c r="U4" s="1">
        <v>241.267</v>
      </c>
      <c r="V4" s="1">
        <f>AVERAGE(O4:U4)</f>
        <v>198.06124285714287</v>
      </c>
      <c r="W4" s="1">
        <f>_xlfn.STDEV.S(O4:U4)</f>
        <v>111.4358493293915</v>
      </c>
      <c r="X4" s="39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</row>
    <row r="5" spans="1:45" x14ac:dyDescent="0.2">
      <c r="B5" s="15">
        <v>4</v>
      </c>
      <c r="C5" s="1">
        <v>181.76349999999999</v>
      </c>
      <c r="D5" s="1">
        <v>177.66749999999999</v>
      </c>
      <c r="E5" s="1">
        <v>222.50299999999999</v>
      </c>
      <c r="F5" s="1">
        <v>259.0455</v>
      </c>
      <c r="G5" s="1">
        <v>345.60849999999999</v>
      </c>
      <c r="H5" s="1">
        <v>145.19399999999999</v>
      </c>
      <c r="I5" s="1">
        <v>209.33799999999999</v>
      </c>
      <c r="J5" s="1">
        <v>204.50700000000001</v>
      </c>
      <c r="K5" s="1">
        <f>AVERAGE(C5:J5)</f>
        <v>218.20337499999999</v>
      </c>
      <c r="L5" s="1">
        <f>_xlfn.STDEV.P(C5:J5)</f>
        <v>57.539342929289433</v>
      </c>
      <c r="M5" s="35"/>
      <c r="N5" s="1">
        <v>4</v>
      </c>
      <c r="O5" s="1">
        <v>87.837000000000003</v>
      </c>
      <c r="P5" s="1">
        <v>78.781999999999996</v>
      </c>
      <c r="Q5" s="1">
        <v>90.706999999999994</v>
      </c>
      <c r="R5" s="1">
        <v>285.34269999999998</v>
      </c>
      <c r="S5" s="1">
        <v>130.30600000000001</v>
      </c>
      <c r="T5" s="1">
        <v>202.73050000000001</v>
      </c>
      <c r="U5" s="1">
        <v>224.13</v>
      </c>
      <c r="V5" s="1">
        <f>AVERAGE(O5:U5)</f>
        <v>157.1193142857143</v>
      </c>
      <c r="W5" s="1">
        <f>_xlfn.STDEV.S(O5:U5)</f>
        <v>80.703544015787173</v>
      </c>
      <c r="X5" s="39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</row>
    <row r="6" spans="1:45" x14ac:dyDescent="0.2">
      <c r="B6" s="15">
        <v>6</v>
      </c>
      <c r="C6" s="1">
        <v>102.7353</v>
      </c>
      <c r="D6" s="1">
        <v>117.783</v>
      </c>
      <c r="E6" s="1">
        <v>173.0615</v>
      </c>
      <c r="F6" s="1">
        <v>172.018</v>
      </c>
      <c r="G6" s="1">
        <v>213.96850000000001</v>
      </c>
      <c r="H6" s="1">
        <v>41.927</v>
      </c>
      <c r="I6" s="1">
        <v>142.78100000000001</v>
      </c>
      <c r="J6" s="1">
        <v>175.09700000000001</v>
      </c>
      <c r="K6" s="1">
        <f>AVERAGE(C6:J6)</f>
        <v>142.4214125</v>
      </c>
      <c r="L6" s="1">
        <f>_xlfn.STDEV.P(C6:J6)</f>
        <v>50.352194396854195</v>
      </c>
      <c r="M6" s="35"/>
      <c r="N6" s="1">
        <v>6</v>
      </c>
      <c r="O6" s="1">
        <v>103.465</v>
      </c>
      <c r="P6" s="1">
        <v>97.204999999999998</v>
      </c>
      <c r="Q6" s="1">
        <v>125.369</v>
      </c>
      <c r="R6" s="1">
        <v>168.71199999999999</v>
      </c>
      <c r="S6" s="1">
        <v>118.254</v>
      </c>
      <c r="T6" s="1">
        <v>170.8245</v>
      </c>
      <c r="U6" s="1">
        <v>183.31100000000001</v>
      </c>
      <c r="V6" s="1">
        <f>AVERAGE(O6:U6)</f>
        <v>138.16292857142858</v>
      </c>
      <c r="W6" s="1">
        <f>_xlfn.STDEV.S(O6:U6)</f>
        <v>35.307979674605818</v>
      </c>
      <c r="X6" s="39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1:45" x14ac:dyDescent="0.2">
      <c r="B7" s="15">
        <v>8</v>
      </c>
      <c r="C7" s="1">
        <v>41.872999999999998</v>
      </c>
      <c r="D7" s="1">
        <v>81.360669999999999</v>
      </c>
      <c r="E7" s="1">
        <v>147.74</v>
      </c>
      <c r="F7" s="1">
        <v>125.249</v>
      </c>
      <c r="G7" s="1">
        <v>129.34450000000001</v>
      </c>
      <c r="H7" s="1"/>
      <c r="I7" s="1">
        <v>100.559</v>
      </c>
      <c r="J7" s="1">
        <v>130.2295</v>
      </c>
      <c r="K7" s="1">
        <f>AVERAGE(C7:J7)</f>
        <v>108.05081</v>
      </c>
      <c r="L7" s="1">
        <f>_xlfn.STDEV.P(C7:J7)</f>
        <v>33.730694780774151</v>
      </c>
      <c r="M7" s="35"/>
      <c r="N7" s="1">
        <v>8</v>
      </c>
      <c r="O7" s="1">
        <v>110.602</v>
      </c>
      <c r="P7" s="1">
        <v>133.17699999999999</v>
      </c>
      <c r="Q7" s="1">
        <v>135.53899999999999</v>
      </c>
      <c r="R7" s="1">
        <v>115.29349999999999</v>
      </c>
      <c r="S7" s="1">
        <v>114.39400000000001</v>
      </c>
      <c r="T7" s="1">
        <v>140.93299999999999</v>
      </c>
      <c r="U7" s="1">
        <v>191.79499999999999</v>
      </c>
      <c r="V7" s="1">
        <f>AVERAGE(O7:U7)</f>
        <v>134.53335714285714</v>
      </c>
      <c r="W7" s="1">
        <f>_xlfn.STDEV.S(O7:U7)</f>
        <v>27.902144055481799</v>
      </c>
      <c r="X7" s="39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</row>
    <row r="8" spans="1:45" x14ac:dyDescent="0.2">
      <c r="B8" s="15">
        <v>10</v>
      </c>
      <c r="C8" s="1"/>
      <c r="D8" s="1"/>
      <c r="E8" s="1">
        <v>113.2885</v>
      </c>
      <c r="F8" s="1">
        <v>80.301000000000002</v>
      </c>
      <c r="G8" s="1">
        <v>87.820999999999998</v>
      </c>
      <c r="H8" s="1"/>
      <c r="I8" s="1">
        <v>79.100999999999999</v>
      </c>
      <c r="J8" s="1"/>
      <c r="K8" s="1">
        <f>AVERAGE(C8:J8)</f>
        <v>90.127874999999989</v>
      </c>
      <c r="L8" s="1">
        <f>_xlfn.STDEV.P(C8:J8)</f>
        <v>13.783102582396879</v>
      </c>
      <c r="M8" s="35"/>
      <c r="N8" s="1">
        <v>10</v>
      </c>
      <c r="O8" s="1">
        <v>117.46599999999999</v>
      </c>
      <c r="P8" s="1">
        <v>121.72750000000001</v>
      </c>
      <c r="Q8" s="1">
        <v>129.40199999999999</v>
      </c>
      <c r="R8" s="1"/>
      <c r="S8" s="1">
        <v>114.898</v>
      </c>
      <c r="T8" s="1">
        <v>116.846</v>
      </c>
      <c r="U8" s="1">
        <v>189.97800000000001</v>
      </c>
      <c r="V8" s="1">
        <f>AVERAGE(O8:U8)</f>
        <v>131.71958333333336</v>
      </c>
      <c r="W8" s="1">
        <f>_xlfn.STDEV.S(O8:U8)</f>
        <v>29.005550569531742</v>
      </c>
      <c r="X8" s="39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B9" s="41"/>
      <c r="C9" s="42"/>
      <c r="D9" s="42"/>
      <c r="E9" s="42"/>
      <c r="F9" s="42"/>
      <c r="G9" s="42"/>
      <c r="H9" s="42"/>
      <c r="I9" s="42"/>
      <c r="J9" s="42"/>
      <c r="K9" s="42"/>
      <c r="L9" s="42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9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B10" s="41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9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8"/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9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8"/>
      <c r="B12" s="41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9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8"/>
      <c r="B13" s="85" t="s">
        <v>201</v>
      </c>
      <c r="C13" s="77"/>
      <c r="D13" s="77"/>
      <c r="E13" s="77"/>
      <c r="F13" s="77"/>
      <c r="G13" s="77"/>
      <c r="H13" s="42"/>
      <c r="I13" s="42"/>
      <c r="J13" s="42"/>
      <c r="K13" s="42"/>
      <c r="L13" s="42"/>
      <c r="M13" s="35"/>
      <c r="N13" s="35"/>
      <c r="O13" s="35"/>
      <c r="P13" s="35"/>
      <c r="Q13" s="42"/>
      <c r="R13" s="42"/>
      <c r="S13" s="42"/>
      <c r="T13" s="42"/>
      <c r="U13" s="42"/>
      <c r="V13" s="42"/>
      <c r="W13" s="42"/>
      <c r="X13" s="43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8"/>
      <c r="B14" s="15"/>
      <c r="C14" s="1"/>
      <c r="D14" s="1"/>
      <c r="E14" s="1"/>
      <c r="F14" s="1"/>
      <c r="G14" s="1"/>
      <c r="H14" s="42"/>
      <c r="I14" s="42"/>
      <c r="J14" s="42"/>
      <c r="K14" s="42"/>
      <c r="L14" s="42"/>
      <c r="M14" s="35"/>
      <c r="N14" s="35"/>
      <c r="O14" s="35"/>
      <c r="P14" s="35"/>
      <c r="Q14" s="42"/>
      <c r="R14" s="42"/>
      <c r="S14" s="42"/>
      <c r="T14" s="42"/>
      <c r="U14" s="42"/>
      <c r="V14" s="42"/>
      <c r="W14" s="42"/>
      <c r="X14" s="43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8"/>
      <c r="B15" s="15" t="s">
        <v>105</v>
      </c>
      <c r="C15" s="1" t="s">
        <v>106</v>
      </c>
      <c r="D15" s="1"/>
      <c r="E15" s="1"/>
      <c r="F15" s="1"/>
      <c r="G15" s="1"/>
      <c r="H15" s="42"/>
      <c r="I15" s="42"/>
      <c r="J15" s="42"/>
      <c r="K15" s="42"/>
      <c r="L15" s="42"/>
      <c r="M15" s="35"/>
      <c r="N15" s="35"/>
      <c r="O15" s="35"/>
      <c r="P15" s="35"/>
      <c r="Q15" s="42"/>
      <c r="R15" s="42"/>
      <c r="S15" s="42"/>
      <c r="T15" s="42"/>
      <c r="U15" s="42"/>
      <c r="V15" s="42"/>
      <c r="W15" s="42"/>
      <c r="X15" s="43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8"/>
      <c r="B16" s="15" t="s">
        <v>6</v>
      </c>
      <c r="C16" s="1">
        <v>0.05</v>
      </c>
      <c r="D16" s="1"/>
      <c r="E16" s="1"/>
      <c r="F16" s="1"/>
      <c r="G16" s="1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3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8"/>
      <c r="B17" s="15"/>
      <c r="C17" s="1"/>
      <c r="D17" s="1"/>
      <c r="E17" s="1"/>
      <c r="F17" s="1"/>
      <c r="G17" s="1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3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8"/>
      <c r="B18" s="15" t="s">
        <v>7</v>
      </c>
      <c r="C18" s="1" t="s">
        <v>8</v>
      </c>
      <c r="D18" s="1" t="s">
        <v>9</v>
      </c>
      <c r="E18" s="1" t="s">
        <v>10</v>
      </c>
      <c r="F18" s="1" t="s">
        <v>11</v>
      </c>
      <c r="G18" s="1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3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8"/>
      <c r="B19" s="15" t="s">
        <v>107</v>
      </c>
      <c r="C19" s="1">
        <v>19.2</v>
      </c>
      <c r="D19" s="1" t="s">
        <v>13</v>
      </c>
      <c r="E19" s="1" t="s">
        <v>14</v>
      </c>
      <c r="F19" s="1" t="s">
        <v>5</v>
      </c>
      <c r="G19" s="1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3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8"/>
      <c r="B20" s="15" t="s">
        <v>95</v>
      </c>
      <c r="C20" s="1">
        <v>45.28</v>
      </c>
      <c r="D20" s="1" t="s">
        <v>13</v>
      </c>
      <c r="E20" s="1" t="s">
        <v>14</v>
      </c>
      <c r="F20" s="1" t="s">
        <v>5</v>
      </c>
      <c r="G20" s="1"/>
      <c r="H20" s="35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3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8"/>
      <c r="B21" s="15" t="s">
        <v>108</v>
      </c>
      <c r="C21" s="1">
        <v>3.8109999999999999</v>
      </c>
      <c r="D21" s="1">
        <v>5.3E-3</v>
      </c>
      <c r="E21" s="1" t="s">
        <v>60</v>
      </c>
      <c r="F21" s="1" t="s">
        <v>5</v>
      </c>
      <c r="G21" s="1"/>
      <c r="H21" s="35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3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8"/>
      <c r="B22" s="15"/>
      <c r="C22" s="1"/>
      <c r="D22" s="1"/>
      <c r="E22" s="1"/>
      <c r="F22" s="1"/>
      <c r="G22" s="1"/>
      <c r="H22" s="35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3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8"/>
      <c r="B23" s="15" t="s">
        <v>17</v>
      </c>
      <c r="C23" s="1" t="s">
        <v>109</v>
      </c>
      <c r="D23" s="1" t="s">
        <v>18</v>
      </c>
      <c r="E23" s="1" t="s">
        <v>19</v>
      </c>
      <c r="F23" s="1" t="s">
        <v>20</v>
      </c>
      <c r="G23" s="1" t="s">
        <v>9</v>
      </c>
      <c r="H23" s="35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3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8"/>
      <c r="B24" s="15" t="s">
        <v>107</v>
      </c>
      <c r="C24" s="1">
        <v>149053</v>
      </c>
      <c r="D24" s="1">
        <v>4</v>
      </c>
      <c r="E24" s="1">
        <v>37263</v>
      </c>
      <c r="F24" s="1" t="s">
        <v>219</v>
      </c>
      <c r="G24" s="1" t="s">
        <v>21</v>
      </c>
      <c r="H24" s="35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3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8"/>
      <c r="B25" s="15" t="s">
        <v>95</v>
      </c>
      <c r="C25" s="1">
        <v>351548</v>
      </c>
      <c r="D25" s="1">
        <v>4</v>
      </c>
      <c r="E25" s="1">
        <v>87887</v>
      </c>
      <c r="F25" s="1" t="s">
        <v>220</v>
      </c>
      <c r="G25" s="1" t="s">
        <v>21</v>
      </c>
      <c r="H25" s="35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3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8"/>
      <c r="B26" s="15" t="s">
        <v>108</v>
      </c>
      <c r="C26" s="1">
        <v>29585</v>
      </c>
      <c r="D26" s="1">
        <v>1</v>
      </c>
      <c r="E26" s="1">
        <v>29585</v>
      </c>
      <c r="F26" s="1" t="s">
        <v>221</v>
      </c>
      <c r="G26" s="1" t="s">
        <v>222</v>
      </c>
      <c r="H26" s="35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3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8"/>
      <c r="B27" s="15" t="s">
        <v>22</v>
      </c>
      <c r="C27" s="1">
        <v>208161</v>
      </c>
      <c r="D27" s="1">
        <v>59</v>
      </c>
      <c r="E27" s="1">
        <v>3528</v>
      </c>
      <c r="F27" s="1"/>
      <c r="G27" s="1"/>
      <c r="H27" s="35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3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8"/>
      <c r="B28" s="15"/>
      <c r="C28" s="1"/>
      <c r="D28" s="1"/>
      <c r="E28" s="1"/>
      <c r="F28" s="1"/>
      <c r="G28" s="1"/>
      <c r="H28" s="35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3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8"/>
      <c r="B29" s="15" t="s">
        <v>23</v>
      </c>
      <c r="C29" s="1"/>
      <c r="D29" s="1"/>
      <c r="E29" s="1"/>
      <c r="F29" s="1"/>
      <c r="G29" s="1"/>
      <c r="H29" s="35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3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8"/>
      <c r="B30" s="15" t="s">
        <v>223</v>
      </c>
      <c r="C30" s="1">
        <v>194.1</v>
      </c>
      <c r="D30" s="1"/>
      <c r="E30" s="1"/>
      <c r="F30" s="1"/>
      <c r="G30" s="1"/>
      <c r="H30" s="35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3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8"/>
      <c r="B31" s="15" t="s">
        <v>224</v>
      </c>
      <c r="C31" s="1">
        <v>151.9</v>
      </c>
      <c r="D31" s="1"/>
      <c r="E31" s="1"/>
      <c r="F31" s="1"/>
      <c r="G31" s="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3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8"/>
      <c r="B32" s="15" t="s">
        <v>110</v>
      </c>
      <c r="C32" s="1">
        <v>42.22</v>
      </c>
      <c r="D32" s="1"/>
      <c r="E32" s="1"/>
      <c r="F32" s="1"/>
      <c r="G32" s="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3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8"/>
      <c r="B33" s="15" t="s">
        <v>24</v>
      </c>
      <c r="C33" s="1">
        <v>14.58</v>
      </c>
      <c r="D33" s="1"/>
      <c r="E33" s="1"/>
      <c r="F33" s="1"/>
      <c r="G33" s="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3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8"/>
      <c r="B34" s="15" t="s">
        <v>25</v>
      </c>
      <c r="C34" s="1" t="s">
        <v>225</v>
      </c>
      <c r="D34" s="1"/>
      <c r="E34" s="1"/>
      <c r="F34" s="1"/>
      <c r="G34" s="1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3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8"/>
      <c r="B35" s="15"/>
      <c r="C35" s="1"/>
      <c r="D35" s="1"/>
      <c r="E35" s="1"/>
      <c r="F35" s="1"/>
      <c r="G35" s="1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3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8"/>
      <c r="B36" s="15" t="s">
        <v>26</v>
      </c>
      <c r="C36" s="1"/>
      <c r="D36" s="1"/>
      <c r="E36" s="1"/>
      <c r="F36" s="1"/>
      <c r="G36" s="1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3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8"/>
      <c r="B37" s="15" t="s">
        <v>111</v>
      </c>
      <c r="C37" s="1">
        <v>2</v>
      </c>
      <c r="D37" s="1"/>
      <c r="E37" s="1"/>
      <c r="F37" s="1"/>
      <c r="G37" s="1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3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8"/>
      <c r="B38" s="15" t="s">
        <v>97</v>
      </c>
      <c r="C38" s="1">
        <v>5</v>
      </c>
      <c r="D38" s="1"/>
      <c r="E38" s="1"/>
      <c r="F38" s="1"/>
      <c r="G38" s="1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3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8"/>
      <c r="B39" s="15" t="s">
        <v>112</v>
      </c>
      <c r="C39" s="1">
        <v>69</v>
      </c>
      <c r="D39" s="1"/>
      <c r="E39" s="1"/>
      <c r="F39" s="1"/>
      <c r="G39" s="1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3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</row>
    <row r="40" spans="1:45" x14ac:dyDescent="0.2">
      <c r="A40" s="8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3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</row>
    <row r="41" spans="1:45" x14ac:dyDescent="0.2">
      <c r="A41" s="8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3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</row>
    <row r="42" spans="1:45" x14ac:dyDescent="0.2">
      <c r="A42" s="8"/>
      <c r="B42" s="85" t="s">
        <v>202</v>
      </c>
      <c r="C42" s="77"/>
      <c r="D42" s="77"/>
      <c r="E42" s="77"/>
      <c r="F42" s="77"/>
      <c r="G42" s="77"/>
      <c r="H42" s="77"/>
      <c r="I42" s="77"/>
      <c r="J42" s="77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3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</row>
    <row r="43" spans="1:45" x14ac:dyDescent="0.2">
      <c r="A43" s="8"/>
      <c r="B43" s="15"/>
      <c r="C43" s="1"/>
      <c r="D43" s="1"/>
      <c r="E43" s="1"/>
      <c r="F43" s="1"/>
      <c r="G43" s="1"/>
      <c r="H43" s="1"/>
      <c r="I43" s="1"/>
      <c r="J43" s="1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3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</row>
    <row r="44" spans="1:45" x14ac:dyDescent="0.2">
      <c r="A44" s="8"/>
      <c r="B44" s="15" t="s">
        <v>27</v>
      </c>
      <c r="C44" s="1">
        <v>1</v>
      </c>
      <c r="D44" s="1"/>
      <c r="E44" s="1"/>
      <c r="F44" s="1"/>
      <c r="G44" s="1"/>
      <c r="H44" s="1"/>
      <c r="I44" s="1"/>
      <c r="J44" s="1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3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</row>
    <row r="45" spans="1:45" x14ac:dyDescent="0.2">
      <c r="A45" s="8"/>
      <c r="B45" s="15" t="s">
        <v>28</v>
      </c>
      <c r="C45" s="1">
        <v>5</v>
      </c>
      <c r="D45" s="1"/>
      <c r="E45" s="1"/>
      <c r="F45" s="1"/>
      <c r="G45" s="1"/>
      <c r="H45" s="1"/>
      <c r="I45" s="1"/>
      <c r="J45" s="1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3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</row>
    <row r="46" spans="1:45" x14ac:dyDescent="0.2">
      <c r="A46" s="8"/>
      <c r="B46" s="15" t="s">
        <v>6</v>
      </c>
      <c r="C46" s="1">
        <v>0.05</v>
      </c>
      <c r="D46" s="1"/>
      <c r="E46" s="1"/>
      <c r="F46" s="1"/>
      <c r="G46" s="1"/>
      <c r="H46" s="1"/>
      <c r="I46" s="1"/>
      <c r="J46" s="1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3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</row>
    <row r="47" spans="1:45" x14ac:dyDescent="0.2">
      <c r="A47" s="8"/>
      <c r="B47" s="15"/>
      <c r="C47" s="1"/>
      <c r="D47" s="1"/>
      <c r="E47" s="1"/>
      <c r="F47" s="1"/>
      <c r="G47" s="1"/>
      <c r="H47" s="1"/>
      <c r="I47" s="1"/>
      <c r="J47" s="1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3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</row>
    <row r="48" spans="1:45" x14ac:dyDescent="0.2">
      <c r="A48" s="8"/>
      <c r="B48" s="15" t="s">
        <v>29</v>
      </c>
      <c r="C48" s="1" t="s">
        <v>113</v>
      </c>
      <c r="D48" s="1" t="s">
        <v>30</v>
      </c>
      <c r="E48" s="1" t="s">
        <v>31</v>
      </c>
      <c r="F48" s="1" t="s">
        <v>32</v>
      </c>
      <c r="G48" s="1" t="s">
        <v>33</v>
      </c>
      <c r="H48" s="1"/>
      <c r="I48" s="1"/>
      <c r="J48" s="1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3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</row>
    <row r="49" spans="1:45" x14ac:dyDescent="0.2">
      <c r="A49" s="8"/>
      <c r="B49" s="15"/>
      <c r="C49" s="1"/>
      <c r="D49" s="1"/>
      <c r="E49" s="1"/>
      <c r="F49" s="1"/>
      <c r="G49" s="1"/>
      <c r="H49" s="1"/>
      <c r="I49" s="1"/>
      <c r="J49" s="1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3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</row>
    <row r="50" spans="1:45" x14ac:dyDescent="0.2">
      <c r="A50" s="8"/>
      <c r="B50" s="15" t="s">
        <v>226</v>
      </c>
      <c r="C50" s="1"/>
      <c r="D50" s="1"/>
      <c r="E50" s="1"/>
      <c r="F50" s="1"/>
      <c r="G50" s="1"/>
      <c r="H50" s="1"/>
      <c r="I50" s="1"/>
      <c r="J50" s="1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3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</row>
    <row r="51" spans="1:45" x14ac:dyDescent="0.2">
      <c r="A51" s="8"/>
      <c r="B51" s="15" t="s">
        <v>34</v>
      </c>
      <c r="C51" s="1">
        <v>213.8</v>
      </c>
      <c r="D51" s="1" t="s">
        <v>227</v>
      </c>
      <c r="E51" s="1" t="s">
        <v>5</v>
      </c>
      <c r="F51" s="1" t="s">
        <v>14</v>
      </c>
      <c r="G51" s="1" t="s">
        <v>13</v>
      </c>
      <c r="H51" s="1"/>
      <c r="I51" s="1"/>
      <c r="J51" s="1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3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</row>
    <row r="52" spans="1:45" x14ac:dyDescent="0.2">
      <c r="A52" s="8"/>
      <c r="B52" s="15" t="s">
        <v>37</v>
      </c>
      <c r="C52" s="1">
        <v>61.08</v>
      </c>
      <c r="D52" s="1" t="s">
        <v>228</v>
      </c>
      <c r="E52" s="1" t="s">
        <v>16</v>
      </c>
      <c r="F52" s="1" t="s">
        <v>15</v>
      </c>
      <c r="G52" s="1">
        <v>0.25779999999999997</v>
      </c>
      <c r="H52" s="1"/>
      <c r="I52" s="1"/>
      <c r="J52" s="1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3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</row>
    <row r="53" spans="1:45" x14ac:dyDescent="0.2">
      <c r="A53" s="8"/>
      <c r="B53" s="15" t="s">
        <v>163</v>
      </c>
      <c r="C53" s="1">
        <v>4.258</v>
      </c>
      <c r="D53" s="1" t="s">
        <v>229</v>
      </c>
      <c r="E53" s="1" t="s">
        <v>16</v>
      </c>
      <c r="F53" s="1" t="s">
        <v>15</v>
      </c>
      <c r="G53" s="1" t="s">
        <v>36</v>
      </c>
      <c r="H53" s="1"/>
      <c r="I53" s="1"/>
      <c r="J53" s="1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3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</row>
    <row r="54" spans="1:45" x14ac:dyDescent="0.2">
      <c r="A54" s="8"/>
      <c r="B54" s="15" t="s">
        <v>165</v>
      </c>
      <c r="C54" s="1">
        <v>-26.48</v>
      </c>
      <c r="D54" s="1" t="s">
        <v>230</v>
      </c>
      <c r="E54" s="1" t="s">
        <v>16</v>
      </c>
      <c r="F54" s="1" t="s">
        <v>15</v>
      </c>
      <c r="G54" s="1" t="s">
        <v>36</v>
      </c>
      <c r="H54" s="1"/>
      <c r="I54" s="1"/>
      <c r="J54" s="1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3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</row>
    <row r="55" spans="1:45" x14ac:dyDescent="0.2">
      <c r="A55" s="8"/>
      <c r="B55" s="15" t="s">
        <v>167</v>
      </c>
      <c r="C55" s="1">
        <v>-41.59</v>
      </c>
      <c r="D55" s="1" t="s">
        <v>231</v>
      </c>
      <c r="E55" s="1" t="s">
        <v>16</v>
      </c>
      <c r="F55" s="1" t="s">
        <v>15</v>
      </c>
      <c r="G55" s="1" t="s">
        <v>36</v>
      </c>
      <c r="H55" s="1"/>
      <c r="I55" s="1"/>
      <c r="J55" s="1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3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</row>
    <row r="56" spans="1:45" x14ac:dyDescent="0.2">
      <c r="A56" s="8"/>
      <c r="B56" s="15"/>
      <c r="C56" s="1"/>
      <c r="D56" s="1"/>
      <c r="E56" s="1"/>
      <c r="F56" s="1"/>
      <c r="G56" s="1"/>
      <c r="H56" s="1"/>
      <c r="I56" s="1"/>
      <c r="J56" s="1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3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</row>
    <row r="57" spans="1:45" x14ac:dyDescent="0.2">
      <c r="A57" s="8"/>
      <c r="B57" s="15"/>
      <c r="C57" s="1"/>
      <c r="D57" s="1"/>
      <c r="E57" s="1"/>
      <c r="F57" s="1"/>
      <c r="G57" s="1"/>
      <c r="H57" s="1"/>
      <c r="I57" s="1"/>
      <c r="J57" s="1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3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</row>
    <row r="58" spans="1:45" x14ac:dyDescent="0.2">
      <c r="A58" s="8"/>
      <c r="B58" s="15" t="s">
        <v>38</v>
      </c>
      <c r="C58" s="1" t="s">
        <v>114</v>
      </c>
      <c r="D58" s="1" t="s">
        <v>115</v>
      </c>
      <c r="E58" s="1" t="s">
        <v>113</v>
      </c>
      <c r="F58" s="1" t="s">
        <v>39</v>
      </c>
      <c r="G58" s="1" t="s">
        <v>40</v>
      </c>
      <c r="H58" s="1" t="s">
        <v>41</v>
      </c>
      <c r="I58" s="1" t="s">
        <v>42</v>
      </c>
      <c r="J58" s="1" t="s">
        <v>18</v>
      </c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3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</row>
    <row r="59" spans="1:45" x14ac:dyDescent="0.2">
      <c r="A59" s="8"/>
      <c r="B59" s="15"/>
      <c r="C59" s="1"/>
      <c r="D59" s="1"/>
      <c r="E59" s="1"/>
      <c r="F59" s="1"/>
      <c r="G59" s="1"/>
      <c r="H59" s="1"/>
      <c r="I59" s="1"/>
      <c r="J59" s="1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3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</row>
    <row r="60" spans="1:45" x14ac:dyDescent="0.2">
      <c r="A60" s="8"/>
      <c r="B60" s="15" t="s">
        <v>226</v>
      </c>
      <c r="C60" s="1"/>
      <c r="D60" s="1"/>
      <c r="E60" s="1"/>
      <c r="F60" s="1"/>
      <c r="G60" s="1"/>
      <c r="H60" s="1"/>
      <c r="I60" s="1"/>
      <c r="J60" s="1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3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</row>
    <row r="61" spans="1:45" x14ac:dyDescent="0.2">
      <c r="A61" s="8"/>
      <c r="B61" s="15" t="s">
        <v>34</v>
      </c>
      <c r="C61" s="1">
        <v>411.9</v>
      </c>
      <c r="D61" s="1">
        <v>198.1</v>
      </c>
      <c r="E61" s="1">
        <v>213.8</v>
      </c>
      <c r="F61" s="1">
        <v>30.74</v>
      </c>
      <c r="G61" s="1">
        <v>8</v>
      </c>
      <c r="H61" s="1">
        <v>7</v>
      </c>
      <c r="I61" s="1">
        <v>6.9550000000000001</v>
      </c>
      <c r="J61" s="1">
        <v>59</v>
      </c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3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</row>
    <row r="62" spans="1:45" x14ac:dyDescent="0.2">
      <c r="A62" s="8"/>
      <c r="B62" s="15" t="s">
        <v>37</v>
      </c>
      <c r="C62" s="1">
        <v>218.2</v>
      </c>
      <c r="D62" s="1">
        <v>157.1</v>
      </c>
      <c r="E62" s="1">
        <v>61.08</v>
      </c>
      <c r="F62" s="1">
        <v>30.74</v>
      </c>
      <c r="G62" s="1">
        <v>8</v>
      </c>
      <c r="H62" s="1">
        <v>7</v>
      </c>
      <c r="I62" s="1">
        <v>1.9870000000000001</v>
      </c>
      <c r="J62" s="1">
        <v>59</v>
      </c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3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</row>
    <row r="63" spans="1:45" x14ac:dyDescent="0.2">
      <c r="A63" s="8"/>
      <c r="B63" s="15" t="s">
        <v>163</v>
      </c>
      <c r="C63" s="1">
        <v>142.4</v>
      </c>
      <c r="D63" s="1">
        <v>138.19999999999999</v>
      </c>
      <c r="E63" s="1">
        <v>4.258</v>
      </c>
      <c r="F63" s="1">
        <v>30.74</v>
      </c>
      <c r="G63" s="1">
        <v>8</v>
      </c>
      <c r="H63" s="1">
        <v>7</v>
      </c>
      <c r="I63" s="1">
        <v>0.13850000000000001</v>
      </c>
      <c r="J63" s="1">
        <v>59</v>
      </c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3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</row>
    <row r="64" spans="1:45" x14ac:dyDescent="0.2">
      <c r="A64" s="8"/>
      <c r="B64" s="15" t="s">
        <v>165</v>
      </c>
      <c r="C64" s="1">
        <v>108.1</v>
      </c>
      <c r="D64" s="1">
        <v>134.5</v>
      </c>
      <c r="E64" s="1">
        <v>-26.48</v>
      </c>
      <c r="F64" s="1">
        <v>31.75</v>
      </c>
      <c r="G64" s="1">
        <v>7</v>
      </c>
      <c r="H64" s="1">
        <v>7</v>
      </c>
      <c r="I64" s="1">
        <v>0.83409999999999995</v>
      </c>
      <c r="J64" s="1">
        <v>59</v>
      </c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3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</row>
    <row r="65" spans="1:45" ht="16" thickBot="1" x14ac:dyDescent="0.25">
      <c r="A65" s="8"/>
      <c r="B65" s="26" t="s">
        <v>167</v>
      </c>
      <c r="C65" s="20">
        <v>90.13</v>
      </c>
      <c r="D65" s="20">
        <v>131.69999999999999</v>
      </c>
      <c r="E65" s="20">
        <v>-41.59</v>
      </c>
      <c r="F65" s="20">
        <v>38.340000000000003</v>
      </c>
      <c r="G65" s="20">
        <v>4</v>
      </c>
      <c r="H65" s="20">
        <v>6</v>
      </c>
      <c r="I65" s="20">
        <v>1.085</v>
      </c>
      <c r="J65" s="20">
        <v>59</v>
      </c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</row>
    <row r="66" spans="1:45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</row>
    <row r="67" spans="1:45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</row>
    <row r="68" spans="1:45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</row>
    <row r="69" spans="1:45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</row>
    <row r="70" spans="1:45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</row>
    <row r="71" spans="1:45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</row>
    <row r="72" spans="1:45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</row>
    <row r="73" spans="1:45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</row>
    <row r="74" spans="1:4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</row>
    <row r="75" spans="1:4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</row>
    <row r="76" spans="1:4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</row>
    <row r="77" spans="1:4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</row>
    <row r="78" spans="1:4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</row>
    <row r="79" spans="1:4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</row>
    <row r="80" spans="1:4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</row>
    <row r="81" spans="1:20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1:20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1:20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</row>
    <row r="84" spans="1:20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</row>
    <row r="85" spans="1:20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</row>
    <row r="86" spans="1:20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</row>
    <row r="87" spans="1:20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20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</row>
    <row r="89" spans="1:20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20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20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20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1:20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57"/>
    </row>
    <row r="94" spans="1:20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1:20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1:20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1:19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</row>
    <row r="98" spans="1:19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spans="1:19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1:19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1:19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</row>
    <row r="102" spans="1:19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1:19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1:19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19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</row>
  </sheetData>
  <mergeCells count="4">
    <mergeCell ref="B13:G13"/>
    <mergeCell ref="B42:J42"/>
    <mergeCell ref="C2:L2"/>
    <mergeCell ref="O2:W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A5434-6749-48F5-B81C-DD5C4988A9AC}">
  <dimension ref="A1:AS105"/>
  <sheetViews>
    <sheetView topLeftCell="S1" zoomScale="73" zoomScaleNormal="73" workbookViewId="0">
      <selection activeCell="D19" sqref="D19"/>
    </sheetView>
  </sheetViews>
  <sheetFormatPr baseColWidth="10" defaultColWidth="8.83203125" defaultRowHeight="15" x14ac:dyDescent="0.2"/>
  <cols>
    <col min="2" max="2" width="21.83203125" customWidth="1"/>
    <col min="3" max="3" width="30.6640625" customWidth="1"/>
    <col min="4" max="4" width="32.5" customWidth="1"/>
    <col min="5" max="5" width="26.6640625" customWidth="1"/>
    <col min="6" max="6" width="20.6640625" customWidth="1"/>
    <col min="7" max="7" width="16.83203125" customWidth="1"/>
    <col min="10" max="10" width="20.1640625" customWidth="1"/>
    <col min="11" max="11" width="13.83203125" customWidth="1"/>
    <col min="14" max="14" width="13.5" customWidth="1"/>
    <col min="18" max="18" width="34.83203125" customWidth="1"/>
    <col min="19" max="19" width="16" customWidth="1"/>
    <col min="20" max="20" width="29.1640625" customWidth="1"/>
    <col min="21" max="21" width="14.5" customWidth="1"/>
    <col min="22" max="22" width="28.83203125" customWidth="1"/>
    <col min="23" max="23" width="23" customWidth="1"/>
    <col min="24" max="24" width="22.6640625" customWidth="1"/>
    <col min="25" max="25" width="15.1640625" customWidth="1"/>
    <col min="26" max="26" width="18.5" customWidth="1"/>
    <col min="27" max="27" width="23.1640625" customWidth="1"/>
    <col min="33" max="33" width="23.6640625" customWidth="1"/>
    <col min="34" max="34" width="17.33203125" customWidth="1"/>
  </cols>
  <sheetData>
    <row r="1" spans="1:45" ht="16" thickBot="1" x14ac:dyDescent="0.25">
      <c r="Q1" s="47"/>
      <c r="R1" s="12"/>
      <c r="S1" s="50"/>
      <c r="T1" s="12"/>
      <c r="U1" s="12"/>
      <c r="V1" s="12"/>
      <c r="W1" s="12"/>
      <c r="X1" s="12"/>
      <c r="AI1" s="12"/>
      <c r="AJ1" s="12"/>
      <c r="AK1" s="12"/>
      <c r="AL1" s="12"/>
    </row>
    <row r="2" spans="1:45" x14ac:dyDescent="0.2">
      <c r="B2" s="21" t="s">
        <v>200</v>
      </c>
      <c r="C2" s="72" t="s">
        <v>232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37"/>
      <c r="T2" s="34" t="s">
        <v>199</v>
      </c>
      <c r="U2" s="89" t="s">
        <v>232</v>
      </c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0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</row>
    <row r="3" spans="1:45" x14ac:dyDescent="0.2">
      <c r="B3" s="15" t="s">
        <v>194</v>
      </c>
      <c r="C3" s="1" t="s">
        <v>63</v>
      </c>
      <c r="D3" s="1" t="s">
        <v>64</v>
      </c>
      <c r="E3" s="1" t="s">
        <v>65</v>
      </c>
      <c r="F3" s="1" t="s">
        <v>66</v>
      </c>
      <c r="G3" s="1" t="s">
        <v>67</v>
      </c>
      <c r="H3" s="1" t="s">
        <v>68</v>
      </c>
      <c r="I3" s="1" t="s">
        <v>69</v>
      </c>
      <c r="J3" s="1" t="s">
        <v>70</v>
      </c>
      <c r="K3" s="1" t="s">
        <v>92</v>
      </c>
      <c r="L3" s="1" t="s">
        <v>93</v>
      </c>
      <c r="M3" s="44" t="s">
        <v>94</v>
      </c>
      <c r="N3" s="44" t="s">
        <v>99</v>
      </c>
      <c r="O3" s="44" t="s">
        <v>100</v>
      </c>
      <c r="P3" s="44" t="s">
        <v>101</v>
      </c>
      <c r="Q3" s="1" t="s">
        <v>61</v>
      </c>
      <c r="R3" s="1" t="s">
        <v>43</v>
      </c>
      <c r="S3" s="35"/>
      <c r="T3" s="1" t="s">
        <v>194</v>
      </c>
      <c r="U3" s="1" t="s">
        <v>63</v>
      </c>
      <c r="V3" s="1" t="s">
        <v>64</v>
      </c>
      <c r="W3" s="1" t="s">
        <v>65</v>
      </c>
      <c r="X3" s="1" t="s">
        <v>66</v>
      </c>
      <c r="Y3" s="1" t="s">
        <v>67</v>
      </c>
      <c r="Z3" s="1" t="s">
        <v>68</v>
      </c>
      <c r="AA3" s="1" t="s">
        <v>69</v>
      </c>
      <c r="AB3" s="1" t="s">
        <v>70</v>
      </c>
      <c r="AC3" s="1" t="s">
        <v>92</v>
      </c>
      <c r="AD3" s="1" t="s">
        <v>93</v>
      </c>
      <c r="AE3" s="44" t="s">
        <v>94</v>
      </c>
      <c r="AF3" s="44" t="s">
        <v>99</v>
      </c>
      <c r="AG3" s="1" t="s">
        <v>61</v>
      </c>
      <c r="AH3" s="14" t="s">
        <v>43</v>
      </c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</row>
    <row r="4" spans="1:45" x14ac:dyDescent="0.2">
      <c r="B4" s="15">
        <v>2</v>
      </c>
      <c r="C4" s="1">
        <v>241.84649999999999</v>
      </c>
      <c r="D4" s="1">
        <v>218.30950000000001</v>
      </c>
      <c r="E4" s="1">
        <v>488.95699999999999</v>
      </c>
      <c r="F4" s="1">
        <v>207.23</v>
      </c>
      <c r="G4" s="1">
        <v>188.93350000000001</v>
      </c>
      <c r="H4" s="1">
        <v>151.46549999999999</v>
      </c>
      <c r="I4" s="1">
        <v>172.572</v>
      </c>
      <c r="J4" s="1">
        <v>174.643</v>
      </c>
      <c r="K4" s="1">
        <v>272.99</v>
      </c>
      <c r="L4" s="1">
        <v>170.3075</v>
      </c>
      <c r="M4" s="44">
        <v>290.60649999999998</v>
      </c>
      <c r="N4" s="44">
        <v>262.51949999999999</v>
      </c>
      <c r="O4" s="44">
        <v>111.727</v>
      </c>
      <c r="P4" s="44">
        <v>180.14949999999999</v>
      </c>
      <c r="Q4" s="44">
        <f t="shared" ref="Q4:Q9" si="0">AVERAGE(C4:P4)</f>
        <v>223.73264285714282</v>
      </c>
      <c r="R4" s="44">
        <f t="shared" ref="R4:R9" si="1">_xlfn.STDEV.S(C4:P4)</f>
        <v>91.204067211608276</v>
      </c>
      <c r="S4" s="35"/>
      <c r="T4" s="1">
        <v>2</v>
      </c>
      <c r="U4" s="1">
        <v>102.70099999999999</v>
      </c>
      <c r="V4" s="1">
        <v>64.750500000000002</v>
      </c>
      <c r="W4" s="1">
        <v>72.811999999999998</v>
      </c>
      <c r="X4" s="1">
        <v>74.677000000000007</v>
      </c>
      <c r="Y4" s="1">
        <v>66.829499999999996</v>
      </c>
      <c r="Z4" s="1">
        <v>92.850999999999999</v>
      </c>
      <c r="AA4" s="1">
        <v>360.45100000000002</v>
      </c>
      <c r="AB4" s="1">
        <v>114.803</v>
      </c>
      <c r="AC4" s="1">
        <v>97.103999999999999</v>
      </c>
      <c r="AD4" s="1">
        <v>118.0885</v>
      </c>
      <c r="AE4" s="44">
        <v>104.745</v>
      </c>
      <c r="AF4" s="44">
        <v>70.822999999999993</v>
      </c>
      <c r="AG4" s="44">
        <f t="shared" ref="AG4:AG9" si="2">AVERAGE(U4:AF4)</f>
        <v>111.71962500000001</v>
      </c>
      <c r="AH4" s="58">
        <f t="shared" ref="AH4:AH9" si="3">_xlfn.STDEV.S(U4:AF4)</f>
        <v>80.564319017372426</v>
      </c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</row>
    <row r="5" spans="1:45" x14ac:dyDescent="0.2">
      <c r="B5" s="15">
        <v>4</v>
      </c>
      <c r="C5" s="1">
        <v>108.41500000000001</v>
      </c>
      <c r="D5" s="1">
        <v>157.79300000000001</v>
      </c>
      <c r="E5" s="1">
        <v>169.19800000000001</v>
      </c>
      <c r="F5" s="1">
        <v>254.17500000000001</v>
      </c>
      <c r="G5" s="1">
        <v>132.57</v>
      </c>
      <c r="H5" s="1">
        <v>130.47999999999999</v>
      </c>
      <c r="I5" s="1">
        <v>94.162000000000006</v>
      </c>
      <c r="J5" s="1">
        <v>65.926000000000002</v>
      </c>
      <c r="K5" s="1">
        <v>282.89350000000002</v>
      </c>
      <c r="L5" s="1">
        <v>98.424999999999997</v>
      </c>
      <c r="M5" s="44">
        <v>180.68600000000001</v>
      </c>
      <c r="N5" s="44">
        <v>151.90700000000001</v>
      </c>
      <c r="O5" s="44">
        <v>107.687</v>
      </c>
      <c r="P5" s="44">
        <v>130.459</v>
      </c>
      <c r="Q5" s="44">
        <f t="shared" si="0"/>
        <v>147.48403571428571</v>
      </c>
      <c r="R5" s="44">
        <f t="shared" si="1"/>
        <v>60.276122149036389</v>
      </c>
      <c r="S5" s="35"/>
      <c r="T5" s="1">
        <v>4</v>
      </c>
      <c r="U5" s="1">
        <v>99.501000000000005</v>
      </c>
      <c r="V5" s="1">
        <v>75.034499999999994</v>
      </c>
      <c r="W5" s="1">
        <v>49.667000000000002</v>
      </c>
      <c r="X5" s="1">
        <v>30.762</v>
      </c>
      <c r="Y5" s="1">
        <v>139.27099999999999</v>
      </c>
      <c r="Z5" s="1">
        <v>77.804000000000002</v>
      </c>
      <c r="AA5" s="1">
        <v>154.59950000000001</v>
      </c>
      <c r="AB5" s="1">
        <v>111.504</v>
      </c>
      <c r="AC5" s="1">
        <v>91.411000000000001</v>
      </c>
      <c r="AD5" s="1">
        <v>138.63300000000001</v>
      </c>
      <c r="AE5" s="44">
        <v>39.168999999999997</v>
      </c>
      <c r="AF5" s="44">
        <v>57.145000000000003</v>
      </c>
      <c r="AG5" s="44">
        <f t="shared" si="2"/>
        <v>88.708416666666679</v>
      </c>
      <c r="AH5" s="58">
        <f t="shared" si="3"/>
        <v>41.200618864964355</v>
      </c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</row>
    <row r="6" spans="1:45" x14ac:dyDescent="0.2">
      <c r="B6" s="15">
        <v>6</v>
      </c>
      <c r="C6" s="1">
        <v>110.825</v>
      </c>
      <c r="D6" s="1">
        <v>154.047</v>
      </c>
      <c r="E6" s="1">
        <v>139.12200000000001</v>
      </c>
      <c r="F6" s="1">
        <v>236.73400000000001</v>
      </c>
      <c r="G6" s="1">
        <v>184.774</v>
      </c>
      <c r="H6" s="1">
        <v>173.809</v>
      </c>
      <c r="I6" s="1">
        <v>115.654</v>
      </c>
      <c r="J6" s="1">
        <v>88.572999999999993</v>
      </c>
      <c r="K6" s="1">
        <v>260.75299999999999</v>
      </c>
      <c r="L6" s="1">
        <v>101.313</v>
      </c>
      <c r="M6" s="44">
        <v>193.84299999999999</v>
      </c>
      <c r="N6" s="44">
        <v>164.95599999999999</v>
      </c>
      <c r="O6" s="44">
        <v>114.744</v>
      </c>
      <c r="P6" s="44">
        <v>160.73699999999999</v>
      </c>
      <c r="Q6" s="44">
        <f t="shared" si="0"/>
        <v>157.13457142857143</v>
      </c>
      <c r="R6" s="44">
        <f t="shared" si="1"/>
        <v>50.649155822131007</v>
      </c>
      <c r="S6" s="35"/>
      <c r="T6" s="1">
        <v>6</v>
      </c>
      <c r="U6" s="1">
        <v>119.97</v>
      </c>
      <c r="V6" s="1">
        <v>86.387</v>
      </c>
      <c r="W6" s="1">
        <v>39.798999999999999</v>
      </c>
      <c r="X6" s="1">
        <v>51.491999999999997</v>
      </c>
      <c r="Y6" s="1">
        <v>170.00800000000001</v>
      </c>
      <c r="Z6" s="1">
        <v>105.108</v>
      </c>
      <c r="AA6" s="1">
        <v>160.23949999999999</v>
      </c>
      <c r="AB6" s="1">
        <v>125.702</v>
      </c>
      <c r="AC6" s="1">
        <v>126.973</v>
      </c>
      <c r="AD6" s="1">
        <v>174.75</v>
      </c>
      <c r="AE6" s="44">
        <v>54.817999999999998</v>
      </c>
      <c r="AF6" s="44">
        <v>65.768000000000001</v>
      </c>
      <c r="AG6" s="44">
        <f t="shared" si="2"/>
        <v>106.75120833333334</v>
      </c>
      <c r="AH6" s="58">
        <f t="shared" si="3"/>
        <v>47.443081146808439</v>
      </c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1:45" x14ac:dyDescent="0.2">
      <c r="B7" s="15">
        <v>8</v>
      </c>
      <c r="C7" s="1">
        <v>102.565</v>
      </c>
      <c r="D7" s="1">
        <v>191.35149999999999</v>
      </c>
      <c r="E7" s="1">
        <v>113.7195</v>
      </c>
      <c r="F7" s="1">
        <v>205.929</v>
      </c>
      <c r="G7" s="1">
        <v>187.935</v>
      </c>
      <c r="H7" s="1">
        <v>175.27699999999999</v>
      </c>
      <c r="I7" s="1">
        <v>164.995</v>
      </c>
      <c r="J7" s="1">
        <v>104.039</v>
      </c>
      <c r="K7" s="1">
        <v>223.577</v>
      </c>
      <c r="L7" s="1">
        <v>101.596</v>
      </c>
      <c r="M7" s="44">
        <v>184.80699999999999</v>
      </c>
      <c r="N7" s="44">
        <v>205.47499999999999</v>
      </c>
      <c r="O7" s="44">
        <v>95.279499999999999</v>
      </c>
      <c r="P7" s="44">
        <v>163.89699999999999</v>
      </c>
      <c r="Q7" s="44">
        <f t="shared" si="0"/>
        <v>158.60303571428568</v>
      </c>
      <c r="R7" s="44">
        <f t="shared" si="1"/>
        <v>45.587128427738264</v>
      </c>
      <c r="S7" s="35"/>
      <c r="T7" s="1">
        <v>8</v>
      </c>
      <c r="U7" s="1">
        <v>133.16399999999999</v>
      </c>
      <c r="V7" s="1">
        <v>92.156499999999994</v>
      </c>
      <c r="W7" s="1">
        <v>44.618000000000002</v>
      </c>
      <c r="X7" s="1">
        <v>81.27</v>
      </c>
      <c r="Y7" s="1">
        <v>166.571</v>
      </c>
      <c r="Z7" s="1">
        <v>126.17400000000001</v>
      </c>
      <c r="AA7" s="1">
        <v>139.5085</v>
      </c>
      <c r="AB7" s="1">
        <v>129.50149999999999</v>
      </c>
      <c r="AC7" s="1">
        <v>173.89400000000001</v>
      </c>
      <c r="AD7" s="1">
        <v>190.07300000000001</v>
      </c>
      <c r="AE7" s="44">
        <v>75.454999999999998</v>
      </c>
      <c r="AF7" s="44">
        <v>81.518000000000001</v>
      </c>
      <c r="AG7" s="44">
        <f t="shared" si="2"/>
        <v>119.49195833333334</v>
      </c>
      <c r="AH7" s="58">
        <f t="shared" si="3"/>
        <v>44.808338552032474</v>
      </c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</row>
    <row r="8" spans="1:45" x14ac:dyDescent="0.2">
      <c r="B8" s="15">
        <v>10</v>
      </c>
      <c r="C8" s="1">
        <v>74.3125</v>
      </c>
      <c r="D8" s="1">
        <v>244.38900000000001</v>
      </c>
      <c r="E8" s="1">
        <v>55.8645</v>
      </c>
      <c r="F8" s="1">
        <v>166.19</v>
      </c>
      <c r="G8" s="1">
        <v>172.68600000000001</v>
      </c>
      <c r="H8" s="1">
        <v>137.38800000000001</v>
      </c>
      <c r="I8" s="1">
        <v>175.59100000000001</v>
      </c>
      <c r="J8" s="1">
        <v>150.70699999999999</v>
      </c>
      <c r="K8" s="1">
        <v>168.56450000000001</v>
      </c>
      <c r="L8" s="1">
        <v>104.563</v>
      </c>
      <c r="M8" s="44">
        <v>170.40899999999999</v>
      </c>
      <c r="N8" s="44">
        <v>219.52600000000001</v>
      </c>
      <c r="O8" s="44">
        <v>59.935000000000002</v>
      </c>
      <c r="P8" s="44">
        <v>146.46</v>
      </c>
      <c r="Q8" s="44">
        <f t="shared" si="0"/>
        <v>146.18467857142861</v>
      </c>
      <c r="R8" s="44">
        <f t="shared" si="1"/>
        <v>55.933065514680095</v>
      </c>
      <c r="S8" s="35"/>
      <c r="T8" s="1">
        <v>10</v>
      </c>
      <c r="U8" s="1">
        <v>137.78800000000001</v>
      </c>
      <c r="V8" s="1">
        <v>84.028000000000006</v>
      </c>
      <c r="W8" s="1">
        <v>100.482</v>
      </c>
      <c r="X8" s="1">
        <v>125.176</v>
      </c>
      <c r="Y8" s="1">
        <v>168.35400000000001</v>
      </c>
      <c r="Z8" s="1">
        <v>145.78</v>
      </c>
      <c r="AA8" s="1">
        <v>111.761</v>
      </c>
      <c r="AB8" s="1">
        <v>112.334</v>
      </c>
      <c r="AC8" s="1">
        <v>185.27699999999999</v>
      </c>
      <c r="AD8" s="1">
        <v>190.70099999999999</v>
      </c>
      <c r="AE8" s="44">
        <v>106.676</v>
      </c>
      <c r="AF8" s="44">
        <v>106.93</v>
      </c>
      <c r="AG8" s="44">
        <f t="shared" si="2"/>
        <v>131.27391666666668</v>
      </c>
      <c r="AH8" s="58">
        <f t="shared" si="3"/>
        <v>34.680837075612054</v>
      </c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B9" s="59">
        <v>12</v>
      </c>
      <c r="C9" s="46">
        <v>38.002000000000002</v>
      </c>
      <c r="D9" s="46">
        <v>254.83799999999999</v>
      </c>
      <c r="E9" s="46"/>
      <c r="F9" s="46">
        <v>128.64400000000001</v>
      </c>
      <c r="G9" s="46">
        <v>145.46899999999999</v>
      </c>
      <c r="H9" s="46">
        <v>107.901</v>
      </c>
      <c r="I9" s="46">
        <v>192.71299999999999</v>
      </c>
      <c r="J9" s="46">
        <v>170.36</v>
      </c>
      <c r="K9" s="46">
        <v>94.878</v>
      </c>
      <c r="L9" s="46">
        <v>74.745500000000007</v>
      </c>
      <c r="M9" s="44">
        <v>165.16</v>
      </c>
      <c r="N9" s="44">
        <v>188.93049999999999</v>
      </c>
      <c r="O9" s="44">
        <v>25.711500000000001</v>
      </c>
      <c r="P9" s="44">
        <v>136.078</v>
      </c>
      <c r="Q9" s="44">
        <f t="shared" si="0"/>
        <v>132.57157692307692</v>
      </c>
      <c r="R9" s="44">
        <f t="shared" si="1"/>
        <v>64.654344410245088</v>
      </c>
      <c r="S9" s="35"/>
      <c r="T9" s="46">
        <v>12</v>
      </c>
      <c r="U9" s="46">
        <v>121.202</v>
      </c>
      <c r="V9" s="46">
        <v>66.236500000000007</v>
      </c>
      <c r="W9" s="46">
        <v>145.416</v>
      </c>
      <c r="X9" s="46">
        <v>137.233</v>
      </c>
      <c r="Y9" s="46">
        <v>119.242</v>
      </c>
      <c r="Z9" s="46">
        <v>149.88399999999999</v>
      </c>
      <c r="AA9" s="46">
        <v>97.98</v>
      </c>
      <c r="AB9" s="46">
        <v>96.1</v>
      </c>
      <c r="AC9" s="46">
        <v>178.761</v>
      </c>
      <c r="AD9" s="46">
        <v>177.28450000000001</v>
      </c>
      <c r="AE9" s="44">
        <v>103.279</v>
      </c>
      <c r="AF9" s="44">
        <v>122.235</v>
      </c>
      <c r="AG9" s="44">
        <f t="shared" si="2"/>
        <v>126.23775000000001</v>
      </c>
      <c r="AH9" s="58">
        <f t="shared" si="3"/>
        <v>33.489032570719772</v>
      </c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B10" s="41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9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8"/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9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8"/>
      <c r="B12" s="41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9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8"/>
      <c r="B13" s="85" t="s">
        <v>201</v>
      </c>
      <c r="C13" s="77"/>
      <c r="D13" s="77"/>
      <c r="E13" s="77"/>
      <c r="F13" s="77"/>
      <c r="G13" s="77"/>
      <c r="H13" s="42"/>
      <c r="I13" s="42"/>
      <c r="J13" s="42"/>
      <c r="K13" s="42"/>
      <c r="L13" s="42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9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8"/>
      <c r="B14" s="15"/>
      <c r="C14" s="1"/>
      <c r="D14" s="1"/>
      <c r="E14" s="1"/>
      <c r="F14" s="1"/>
      <c r="G14" s="1"/>
      <c r="H14" s="42"/>
      <c r="I14" s="42"/>
      <c r="J14" s="42"/>
      <c r="K14" s="42"/>
      <c r="L14" s="42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9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8"/>
      <c r="B15" s="15" t="s">
        <v>105</v>
      </c>
      <c r="C15" s="1" t="s">
        <v>106</v>
      </c>
      <c r="D15" s="1"/>
      <c r="E15" s="1"/>
      <c r="F15" s="1"/>
      <c r="G15" s="1"/>
      <c r="H15" s="42"/>
      <c r="I15" s="42"/>
      <c r="J15" s="42"/>
      <c r="K15" s="42"/>
      <c r="L15" s="42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9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8"/>
      <c r="B16" s="15" t="s">
        <v>6</v>
      </c>
      <c r="C16" s="1">
        <v>0.05</v>
      </c>
      <c r="D16" s="1"/>
      <c r="E16" s="1"/>
      <c r="F16" s="1"/>
      <c r="G16" s="1"/>
      <c r="H16" s="42"/>
      <c r="I16" s="42"/>
      <c r="J16" s="42"/>
      <c r="K16" s="42"/>
      <c r="L16" s="42"/>
      <c r="M16" s="42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9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8"/>
      <c r="B17" s="15"/>
      <c r="C17" s="1"/>
      <c r="D17" s="1"/>
      <c r="E17" s="1"/>
      <c r="F17" s="1"/>
      <c r="G17" s="1"/>
      <c r="H17" s="42"/>
      <c r="I17" s="42"/>
      <c r="J17" s="42"/>
      <c r="K17" s="42"/>
      <c r="L17" s="42"/>
      <c r="M17" s="42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9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8"/>
      <c r="B18" s="15" t="s">
        <v>7</v>
      </c>
      <c r="C18" s="1" t="s">
        <v>8</v>
      </c>
      <c r="D18" s="1" t="s">
        <v>9</v>
      </c>
      <c r="E18" s="1" t="s">
        <v>10</v>
      </c>
      <c r="F18" s="1" t="s">
        <v>11</v>
      </c>
      <c r="G18" s="1"/>
      <c r="H18" s="42"/>
      <c r="I18" s="42"/>
      <c r="J18" s="42"/>
      <c r="K18" s="42"/>
      <c r="L18" s="42"/>
      <c r="M18" s="42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9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8"/>
      <c r="B19" s="15" t="s">
        <v>107</v>
      </c>
      <c r="C19" s="1">
        <v>7.125</v>
      </c>
      <c r="D19" s="1">
        <v>1.9699999999999999E-2</v>
      </c>
      <c r="E19" s="1" t="s">
        <v>35</v>
      </c>
      <c r="F19" s="1" t="s">
        <v>5</v>
      </c>
      <c r="G19" s="1"/>
      <c r="H19" s="42"/>
      <c r="I19" s="42"/>
      <c r="J19" s="42"/>
      <c r="K19" s="42"/>
      <c r="L19" s="42"/>
      <c r="M19" s="42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9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8"/>
      <c r="B20" s="15" t="s">
        <v>95</v>
      </c>
      <c r="C20" s="1">
        <v>5.5990000000000002</v>
      </c>
      <c r="D20" s="1">
        <v>5.8799999999999998E-2</v>
      </c>
      <c r="E20" s="1" t="s">
        <v>15</v>
      </c>
      <c r="F20" s="1" t="s">
        <v>16</v>
      </c>
      <c r="G20" s="1"/>
      <c r="H20" s="35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9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8"/>
      <c r="B21" s="15" t="s">
        <v>108</v>
      </c>
      <c r="C21" s="1">
        <v>13.24</v>
      </c>
      <c r="D21" s="1" t="s">
        <v>13</v>
      </c>
      <c r="E21" s="1" t="s">
        <v>14</v>
      </c>
      <c r="F21" s="1" t="s">
        <v>5</v>
      </c>
      <c r="G21" s="1"/>
      <c r="H21" s="35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9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8"/>
      <c r="B22" s="15"/>
      <c r="C22" s="1"/>
      <c r="D22" s="1"/>
      <c r="E22" s="1"/>
      <c r="F22" s="1"/>
      <c r="G22" s="1"/>
      <c r="H22" s="35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9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8"/>
      <c r="B23" s="15" t="s">
        <v>17</v>
      </c>
      <c r="C23" s="1" t="s">
        <v>109</v>
      </c>
      <c r="D23" s="1" t="s">
        <v>18</v>
      </c>
      <c r="E23" s="1" t="s">
        <v>19</v>
      </c>
      <c r="F23" s="1" t="s">
        <v>20</v>
      </c>
      <c r="G23" s="1" t="s">
        <v>9</v>
      </c>
      <c r="H23" s="35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9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8"/>
      <c r="B24" s="15" t="s">
        <v>107</v>
      </c>
      <c r="C24" s="1">
        <v>45655</v>
      </c>
      <c r="D24" s="1">
        <v>5</v>
      </c>
      <c r="E24" s="1">
        <v>9131</v>
      </c>
      <c r="F24" s="1" t="s">
        <v>233</v>
      </c>
      <c r="G24" s="1" t="s">
        <v>234</v>
      </c>
      <c r="H24" s="35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9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8"/>
      <c r="B25" s="15" t="s">
        <v>95</v>
      </c>
      <c r="C25" s="1">
        <v>35879</v>
      </c>
      <c r="D25" s="1">
        <v>5</v>
      </c>
      <c r="E25" s="1">
        <v>7176</v>
      </c>
      <c r="F25" s="1" t="s">
        <v>235</v>
      </c>
      <c r="G25" s="1" t="s">
        <v>236</v>
      </c>
      <c r="H25" s="35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9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8"/>
      <c r="B26" s="15" t="s">
        <v>108</v>
      </c>
      <c r="C26" s="1">
        <v>84852</v>
      </c>
      <c r="D26" s="1">
        <v>1</v>
      </c>
      <c r="E26" s="1">
        <v>84852</v>
      </c>
      <c r="F26" s="1" t="s">
        <v>237</v>
      </c>
      <c r="G26" s="1" t="s">
        <v>21</v>
      </c>
      <c r="H26" s="35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9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8"/>
      <c r="B27" s="15" t="s">
        <v>22</v>
      </c>
      <c r="C27" s="1">
        <v>469048</v>
      </c>
      <c r="D27" s="1">
        <v>143</v>
      </c>
      <c r="E27" s="1">
        <v>3280</v>
      </c>
      <c r="F27" s="1"/>
      <c r="G27" s="1"/>
      <c r="H27" s="35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9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8"/>
      <c r="B28" s="15"/>
      <c r="C28" s="1"/>
      <c r="D28" s="1"/>
      <c r="E28" s="1"/>
      <c r="F28" s="1"/>
      <c r="G28" s="1"/>
      <c r="H28" s="35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9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8"/>
      <c r="B29" s="15" t="s">
        <v>23</v>
      </c>
      <c r="C29" s="1"/>
      <c r="D29" s="1"/>
      <c r="E29" s="1"/>
      <c r="F29" s="1"/>
      <c r="G29" s="1"/>
      <c r="H29" s="35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9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8"/>
      <c r="B30" s="15" t="s">
        <v>238</v>
      </c>
      <c r="C30" s="1">
        <v>161</v>
      </c>
      <c r="D30" s="1"/>
      <c r="E30" s="1"/>
      <c r="F30" s="1"/>
      <c r="G30" s="1"/>
      <c r="H30" s="35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9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8"/>
      <c r="B31" s="15" t="s">
        <v>239</v>
      </c>
      <c r="C31" s="1">
        <v>114</v>
      </c>
      <c r="D31" s="1"/>
      <c r="E31" s="1"/>
      <c r="F31" s="1"/>
      <c r="G31" s="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9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8"/>
      <c r="B32" s="15" t="s">
        <v>110</v>
      </c>
      <c r="C32" s="1">
        <v>46.92</v>
      </c>
      <c r="D32" s="1"/>
      <c r="E32" s="1"/>
      <c r="F32" s="1"/>
      <c r="G32" s="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9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8"/>
      <c r="B33" s="15" t="s">
        <v>24</v>
      </c>
      <c r="C33" s="1">
        <v>9.2249999999999996</v>
      </c>
      <c r="D33" s="1"/>
      <c r="E33" s="1"/>
      <c r="F33" s="1"/>
      <c r="G33" s="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9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8"/>
      <c r="B34" s="15" t="s">
        <v>25</v>
      </c>
      <c r="C34" s="1" t="s">
        <v>240</v>
      </c>
      <c r="D34" s="1"/>
      <c r="E34" s="1"/>
      <c r="F34" s="1"/>
      <c r="G34" s="1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9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8"/>
      <c r="B35" s="15"/>
      <c r="C35" s="1"/>
      <c r="D35" s="1"/>
      <c r="E35" s="1"/>
      <c r="F35" s="1"/>
      <c r="G35" s="1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9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8"/>
      <c r="B36" s="15" t="s">
        <v>26</v>
      </c>
      <c r="C36" s="1"/>
      <c r="D36" s="1"/>
      <c r="E36" s="1"/>
      <c r="F36" s="1"/>
      <c r="G36" s="1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9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8"/>
      <c r="B37" s="15" t="s">
        <v>111</v>
      </c>
      <c r="C37" s="1">
        <v>2</v>
      </c>
      <c r="D37" s="1"/>
      <c r="E37" s="1"/>
      <c r="F37" s="1"/>
      <c r="G37" s="1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9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8"/>
      <c r="B38" s="15" t="s">
        <v>97</v>
      </c>
      <c r="C38" s="1">
        <v>6</v>
      </c>
      <c r="D38" s="1"/>
      <c r="E38" s="1"/>
      <c r="F38" s="1"/>
      <c r="G38" s="1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9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8"/>
      <c r="B39" s="15" t="s">
        <v>112</v>
      </c>
      <c r="C39" s="1">
        <v>155</v>
      </c>
      <c r="D39" s="1"/>
      <c r="E39" s="1"/>
      <c r="F39" s="1"/>
      <c r="G39" s="1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9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</row>
    <row r="40" spans="1:45" x14ac:dyDescent="0.2">
      <c r="A40" s="8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9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</row>
    <row r="41" spans="1:45" x14ac:dyDescent="0.2">
      <c r="A41" s="8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9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</row>
    <row r="42" spans="1:45" x14ac:dyDescent="0.2">
      <c r="A42" s="8"/>
      <c r="B42" s="85" t="s">
        <v>202</v>
      </c>
      <c r="C42" s="77"/>
      <c r="D42" s="77"/>
      <c r="E42" s="77"/>
      <c r="F42" s="77"/>
      <c r="G42" s="77"/>
      <c r="H42" s="77"/>
      <c r="I42" s="77"/>
      <c r="J42" s="77"/>
      <c r="K42" s="42"/>
      <c r="L42" s="42"/>
      <c r="M42" s="42"/>
      <c r="N42" s="42"/>
      <c r="O42" s="42"/>
      <c r="P42" s="42"/>
      <c r="Q42" s="42"/>
      <c r="R42" s="4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9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</row>
    <row r="43" spans="1:45" x14ac:dyDescent="0.2">
      <c r="A43" s="8"/>
      <c r="B43" s="15"/>
      <c r="C43" s="1"/>
      <c r="D43" s="1"/>
      <c r="E43" s="1"/>
      <c r="F43" s="1"/>
      <c r="G43" s="1"/>
      <c r="H43" s="1"/>
      <c r="I43" s="1"/>
      <c r="J43" s="1"/>
      <c r="K43" s="42"/>
      <c r="L43" s="42"/>
      <c r="M43" s="42"/>
      <c r="N43" s="42"/>
      <c r="O43" s="42"/>
      <c r="P43" s="42"/>
      <c r="Q43" s="42"/>
      <c r="R43" s="4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9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</row>
    <row r="44" spans="1:45" x14ac:dyDescent="0.2">
      <c r="A44" s="8"/>
      <c r="B44" s="15" t="s">
        <v>27</v>
      </c>
      <c r="C44" s="1">
        <v>1</v>
      </c>
      <c r="D44" s="1"/>
      <c r="E44" s="1"/>
      <c r="F44" s="1"/>
      <c r="G44" s="1"/>
      <c r="H44" s="1"/>
      <c r="I44" s="1"/>
      <c r="J44" s="1"/>
      <c r="K44" s="42"/>
      <c r="L44" s="42"/>
      <c r="M44" s="42"/>
      <c r="N44" s="42"/>
      <c r="O44" s="42"/>
      <c r="P44" s="42"/>
      <c r="Q44" s="42"/>
      <c r="R44" s="4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9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</row>
    <row r="45" spans="1:45" x14ac:dyDescent="0.2">
      <c r="A45" s="8"/>
      <c r="B45" s="15" t="s">
        <v>28</v>
      </c>
      <c r="C45" s="1">
        <v>6</v>
      </c>
      <c r="D45" s="1"/>
      <c r="E45" s="1"/>
      <c r="F45" s="1"/>
      <c r="G45" s="1"/>
      <c r="H45" s="1"/>
      <c r="I45" s="1"/>
      <c r="J45" s="1"/>
      <c r="K45" s="42"/>
      <c r="L45" s="42"/>
      <c r="M45" s="42"/>
      <c r="N45" s="42"/>
      <c r="O45" s="42"/>
      <c r="P45" s="42"/>
      <c r="Q45" s="42"/>
      <c r="R45" s="4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9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</row>
    <row r="46" spans="1:45" x14ac:dyDescent="0.2">
      <c r="A46" s="8"/>
      <c r="B46" s="15" t="s">
        <v>6</v>
      </c>
      <c r="C46" s="1">
        <v>0.05</v>
      </c>
      <c r="D46" s="1"/>
      <c r="E46" s="1"/>
      <c r="F46" s="1"/>
      <c r="G46" s="1"/>
      <c r="H46" s="1"/>
      <c r="I46" s="1"/>
      <c r="J46" s="1"/>
      <c r="K46" s="42"/>
      <c r="L46" s="42"/>
      <c r="M46" s="42"/>
      <c r="N46" s="42"/>
      <c r="O46" s="42"/>
      <c r="P46" s="42"/>
      <c r="Q46" s="42"/>
      <c r="R46" s="4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9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</row>
    <row r="47" spans="1:45" x14ac:dyDescent="0.2">
      <c r="A47" s="8"/>
      <c r="B47" s="15"/>
      <c r="C47" s="1"/>
      <c r="D47" s="1"/>
      <c r="E47" s="1"/>
      <c r="F47" s="1"/>
      <c r="G47" s="1"/>
      <c r="H47" s="1"/>
      <c r="I47" s="1"/>
      <c r="J47" s="1"/>
      <c r="K47" s="42"/>
      <c r="L47" s="42"/>
      <c r="M47" s="42"/>
      <c r="N47" s="42"/>
      <c r="O47" s="42"/>
      <c r="P47" s="42"/>
      <c r="Q47" s="42"/>
      <c r="R47" s="4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9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</row>
    <row r="48" spans="1:45" x14ac:dyDescent="0.2">
      <c r="A48" s="8"/>
      <c r="B48" s="15" t="s">
        <v>29</v>
      </c>
      <c r="C48" s="1" t="s">
        <v>113</v>
      </c>
      <c r="D48" s="1" t="s">
        <v>30</v>
      </c>
      <c r="E48" s="1" t="s">
        <v>31</v>
      </c>
      <c r="F48" s="1" t="s">
        <v>32</v>
      </c>
      <c r="G48" s="1" t="s">
        <v>33</v>
      </c>
      <c r="H48" s="1"/>
      <c r="I48" s="1"/>
      <c r="J48" s="1"/>
      <c r="K48" s="42"/>
      <c r="L48" s="42"/>
      <c r="M48" s="42"/>
      <c r="N48" s="42"/>
      <c r="O48" s="42"/>
      <c r="P48" s="42"/>
      <c r="Q48" s="42"/>
      <c r="R48" s="4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9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</row>
    <row r="49" spans="1:45" x14ac:dyDescent="0.2">
      <c r="A49" s="8"/>
      <c r="B49" s="15"/>
      <c r="C49" s="1"/>
      <c r="D49" s="1"/>
      <c r="E49" s="1"/>
      <c r="F49" s="1"/>
      <c r="G49" s="1"/>
      <c r="H49" s="1"/>
      <c r="I49" s="1"/>
      <c r="J49" s="1"/>
      <c r="K49" s="42"/>
      <c r="L49" s="42"/>
      <c r="M49" s="42"/>
      <c r="N49" s="42"/>
      <c r="O49" s="42"/>
      <c r="P49" s="42"/>
      <c r="Q49" s="42"/>
      <c r="R49" s="4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9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</row>
    <row r="50" spans="1:45" x14ac:dyDescent="0.2">
      <c r="A50" s="8"/>
      <c r="B50" s="15" t="s">
        <v>241</v>
      </c>
      <c r="C50" s="1"/>
      <c r="D50" s="1"/>
      <c r="E50" s="1"/>
      <c r="F50" s="1"/>
      <c r="G50" s="1"/>
      <c r="H50" s="1"/>
      <c r="I50" s="1"/>
      <c r="J50" s="1"/>
      <c r="K50" s="42"/>
      <c r="L50" s="42"/>
      <c r="M50" s="42"/>
      <c r="N50" s="42"/>
      <c r="O50" s="42"/>
      <c r="P50" s="42"/>
      <c r="Q50" s="42"/>
      <c r="R50" s="4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9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</row>
    <row r="51" spans="1:45" x14ac:dyDescent="0.2">
      <c r="A51" s="8"/>
      <c r="B51" s="15" t="s">
        <v>34</v>
      </c>
      <c r="C51" s="1">
        <v>112</v>
      </c>
      <c r="D51" s="1" t="s">
        <v>242</v>
      </c>
      <c r="E51" s="1" t="s">
        <v>5</v>
      </c>
      <c r="F51" s="1" t="s">
        <v>14</v>
      </c>
      <c r="G51" s="1" t="s">
        <v>13</v>
      </c>
      <c r="H51" s="1"/>
      <c r="I51" s="1"/>
      <c r="J51" s="1"/>
      <c r="K51" s="42"/>
      <c r="L51" s="42"/>
      <c r="M51" s="42"/>
      <c r="N51" s="42"/>
      <c r="O51" s="42"/>
      <c r="P51" s="42"/>
      <c r="Q51" s="42"/>
      <c r="R51" s="4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9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</row>
    <row r="52" spans="1:45" x14ac:dyDescent="0.2">
      <c r="A52" s="8"/>
      <c r="B52" s="15" t="s">
        <v>37</v>
      </c>
      <c r="C52" s="1">
        <v>58.78</v>
      </c>
      <c r="D52" s="1" t="s">
        <v>243</v>
      </c>
      <c r="E52" s="1" t="s">
        <v>16</v>
      </c>
      <c r="F52" s="1" t="s">
        <v>15</v>
      </c>
      <c r="G52" s="1">
        <v>6.0299999999999999E-2</v>
      </c>
      <c r="H52" s="1"/>
      <c r="I52" s="1"/>
      <c r="J52" s="1"/>
      <c r="K52" s="42"/>
      <c r="L52" s="42"/>
      <c r="M52" s="42"/>
      <c r="N52" s="42"/>
      <c r="O52" s="42"/>
      <c r="P52" s="42"/>
      <c r="Q52" s="42"/>
      <c r="R52" s="4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9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</row>
    <row r="53" spans="1:45" x14ac:dyDescent="0.2">
      <c r="A53" s="8"/>
      <c r="B53" s="15" t="s">
        <v>163</v>
      </c>
      <c r="C53" s="1">
        <v>50.38</v>
      </c>
      <c r="D53" s="1" t="s">
        <v>244</v>
      </c>
      <c r="E53" s="1" t="s">
        <v>16</v>
      </c>
      <c r="F53" s="1" t="s">
        <v>15</v>
      </c>
      <c r="G53" s="1">
        <v>0.1613</v>
      </c>
      <c r="H53" s="1"/>
      <c r="I53" s="1"/>
      <c r="J53" s="1"/>
      <c r="K53" s="42"/>
      <c r="L53" s="42"/>
      <c r="M53" s="42"/>
      <c r="N53" s="42"/>
      <c r="O53" s="42"/>
      <c r="P53" s="42"/>
      <c r="Q53" s="42"/>
      <c r="R53" s="4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9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</row>
    <row r="54" spans="1:45" x14ac:dyDescent="0.2">
      <c r="A54" s="8"/>
      <c r="B54" s="15" t="s">
        <v>165</v>
      </c>
      <c r="C54" s="1">
        <v>39.11</v>
      </c>
      <c r="D54" s="1" t="s">
        <v>245</v>
      </c>
      <c r="E54" s="1" t="s">
        <v>16</v>
      </c>
      <c r="F54" s="1" t="s">
        <v>15</v>
      </c>
      <c r="G54" s="1">
        <v>0.50839999999999996</v>
      </c>
      <c r="H54" s="1"/>
      <c r="I54" s="1"/>
      <c r="J54" s="1"/>
      <c r="K54" s="42"/>
      <c r="L54" s="42"/>
      <c r="M54" s="42"/>
      <c r="N54" s="42"/>
      <c r="O54" s="42"/>
      <c r="P54" s="42"/>
      <c r="Q54" s="42"/>
      <c r="R54" s="4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9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</row>
    <row r="55" spans="1:45" x14ac:dyDescent="0.2">
      <c r="A55" s="8"/>
      <c r="B55" s="15" t="s">
        <v>167</v>
      </c>
      <c r="C55" s="1">
        <v>14.91</v>
      </c>
      <c r="D55" s="1" t="s">
        <v>246</v>
      </c>
      <c r="E55" s="1" t="s">
        <v>16</v>
      </c>
      <c r="F55" s="1" t="s">
        <v>15</v>
      </c>
      <c r="G55" s="1" t="s">
        <v>36</v>
      </c>
      <c r="H55" s="1"/>
      <c r="I55" s="1"/>
      <c r="J55" s="1"/>
      <c r="K55" s="42"/>
      <c r="L55" s="42"/>
      <c r="M55" s="42"/>
      <c r="N55" s="42"/>
      <c r="O55" s="42"/>
      <c r="P55" s="42"/>
      <c r="Q55" s="42"/>
      <c r="R55" s="4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9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</row>
    <row r="56" spans="1:45" x14ac:dyDescent="0.2">
      <c r="A56" s="8"/>
      <c r="B56" s="15" t="s">
        <v>169</v>
      </c>
      <c r="C56" s="1">
        <v>6.3339999999999996</v>
      </c>
      <c r="D56" s="1" t="s">
        <v>247</v>
      </c>
      <c r="E56" s="1" t="s">
        <v>16</v>
      </c>
      <c r="F56" s="1" t="s">
        <v>15</v>
      </c>
      <c r="G56" s="1" t="s">
        <v>36</v>
      </c>
      <c r="H56" s="1"/>
      <c r="I56" s="1"/>
      <c r="J56" s="1"/>
      <c r="K56" s="42"/>
      <c r="L56" s="42"/>
      <c r="M56" s="42"/>
      <c r="N56" s="42"/>
      <c r="O56" s="42"/>
      <c r="P56" s="42"/>
      <c r="Q56" s="42"/>
      <c r="R56" s="42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9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</row>
    <row r="57" spans="1:45" x14ac:dyDescent="0.2">
      <c r="A57" s="8"/>
      <c r="B57" s="15"/>
      <c r="C57" s="1"/>
      <c r="D57" s="1"/>
      <c r="E57" s="1"/>
      <c r="F57" s="1"/>
      <c r="G57" s="1"/>
      <c r="H57" s="1"/>
      <c r="I57" s="1"/>
      <c r="J57" s="1"/>
      <c r="K57" s="42"/>
      <c r="L57" s="42"/>
      <c r="M57" s="42"/>
      <c r="N57" s="42"/>
      <c r="O57" s="42"/>
      <c r="P57" s="42"/>
      <c r="Q57" s="42"/>
      <c r="R57" s="42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9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</row>
    <row r="58" spans="1:45" x14ac:dyDescent="0.2">
      <c r="A58" s="8"/>
      <c r="B58" s="15"/>
      <c r="C58" s="1"/>
      <c r="D58" s="1"/>
      <c r="E58" s="1"/>
      <c r="F58" s="1"/>
      <c r="G58" s="1"/>
      <c r="H58" s="1"/>
      <c r="I58" s="1"/>
      <c r="J58" s="1"/>
      <c r="K58" s="42"/>
      <c r="L58" s="42"/>
      <c r="M58" s="42"/>
      <c r="N58" s="42"/>
      <c r="O58" s="42"/>
      <c r="P58" s="42"/>
      <c r="Q58" s="42"/>
      <c r="R58" s="42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9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</row>
    <row r="59" spans="1:45" x14ac:dyDescent="0.2">
      <c r="A59" s="8"/>
      <c r="B59" s="15" t="s">
        <v>38</v>
      </c>
      <c r="C59" s="1" t="s">
        <v>114</v>
      </c>
      <c r="D59" s="1" t="s">
        <v>115</v>
      </c>
      <c r="E59" s="1" t="s">
        <v>113</v>
      </c>
      <c r="F59" s="1" t="s">
        <v>39</v>
      </c>
      <c r="G59" s="1" t="s">
        <v>40</v>
      </c>
      <c r="H59" s="1" t="s">
        <v>41</v>
      </c>
      <c r="I59" s="1" t="s">
        <v>42</v>
      </c>
      <c r="J59" s="1" t="s">
        <v>18</v>
      </c>
      <c r="K59" s="42"/>
      <c r="L59" s="42"/>
      <c r="M59" s="42"/>
      <c r="N59" s="42"/>
      <c r="O59" s="42"/>
      <c r="P59" s="42"/>
      <c r="Q59" s="42"/>
      <c r="R59" s="42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9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</row>
    <row r="60" spans="1:45" x14ac:dyDescent="0.2">
      <c r="A60" s="8"/>
      <c r="B60" s="15"/>
      <c r="C60" s="1"/>
      <c r="D60" s="1"/>
      <c r="E60" s="1"/>
      <c r="F60" s="1"/>
      <c r="G60" s="1"/>
      <c r="H60" s="1"/>
      <c r="I60" s="1"/>
      <c r="J60" s="1"/>
      <c r="K60" s="42"/>
      <c r="L60" s="42"/>
      <c r="M60" s="42"/>
      <c r="N60" s="42"/>
      <c r="O60" s="42"/>
      <c r="P60" s="42"/>
      <c r="Q60" s="42"/>
      <c r="R60" s="42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9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</row>
    <row r="61" spans="1:45" x14ac:dyDescent="0.2">
      <c r="A61" s="11"/>
      <c r="B61" s="25" t="s">
        <v>241</v>
      </c>
      <c r="C61" s="5"/>
      <c r="D61" s="5"/>
      <c r="E61" s="5"/>
      <c r="F61" s="5"/>
      <c r="G61" s="5"/>
      <c r="H61" s="5"/>
      <c r="I61" s="5"/>
      <c r="J61" s="5"/>
      <c r="K61" s="42"/>
      <c r="L61" s="42"/>
      <c r="M61" s="42"/>
      <c r="N61" s="42"/>
      <c r="O61" s="42"/>
      <c r="P61" s="42"/>
      <c r="Q61" s="42"/>
      <c r="R61" s="4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9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</row>
    <row r="62" spans="1:45" x14ac:dyDescent="0.2">
      <c r="A62" s="11"/>
      <c r="B62" s="25" t="s">
        <v>34</v>
      </c>
      <c r="C62" s="5">
        <v>223.7</v>
      </c>
      <c r="D62" s="5">
        <v>111.7</v>
      </c>
      <c r="E62" s="5">
        <v>112</v>
      </c>
      <c r="F62" s="5">
        <v>22.53</v>
      </c>
      <c r="G62" s="5">
        <v>14</v>
      </c>
      <c r="H62" s="5">
        <v>12</v>
      </c>
      <c r="I62" s="5">
        <v>4.9720000000000004</v>
      </c>
      <c r="J62" s="5">
        <v>143</v>
      </c>
      <c r="K62" s="42"/>
      <c r="L62" s="42"/>
      <c r="M62" s="42"/>
      <c r="N62" s="42"/>
      <c r="O62" s="42"/>
      <c r="P62" s="42"/>
      <c r="Q62" s="42"/>
      <c r="R62" s="42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9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</row>
    <row r="63" spans="1:45" x14ac:dyDescent="0.2">
      <c r="A63" s="11"/>
      <c r="B63" s="25" t="s">
        <v>37</v>
      </c>
      <c r="C63" s="5">
        <v>147.5</v>
      </c>
      <c r="D63" s="5">
        <v>88.71</v>
      </c>
      <c r="E63" s="5">
        <v>58.78</v>
      </c>
      <c r="F63" s="5">
        <v>22.53</v>
      </c>
      <c r="G63" s="5">
        <v>14</v>
      </c>
      <c r="H63" s="5">
        <v>12</v>
      </c>
      <c r="I63" s="5">
        <v>2.609</v>
      </c>
      <c r="J63" s="5">
        <v>143</v>
      </c>
      <c r="K63" s="42"/>
      <c r="L63" s="42"/>
      <c r="M63" s="42"/>
      <c r="N63" s="42"/>
      <c r="O63" s="42"/>
      <c r="P63" s="42"/>
      <c r="Q63" s="42"/>
      <c r="R63" s="42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9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</row>
    <row r="64" spans="1:45" x14ac:dyDescent="0.2">
      <c r="A64" s="11"/>
      <c r="B64" s="25" t="s">
        <v>163</v>
      </c>
      <c r="C64" s="5">
        <v>157.1</v>
      </c>
      <c r="D64" s="5">
        <v>106.8</v>
      </c>
      <c r="E64" s="5">
        <v>50.38</v>
      </c>
      <c r="F64" s="5">
        <v>22.53</v>
      </c>
      <c r="G64" s="5">
        <v>14</v>
      </c>
      <c r="H64" s="5">
        <v>12</v>
      </c>
      <c r="I64" s="5">
        <v>2.2360000000000002</v>
      </c>
      <c r="J64" s="5">
        <v>143</v>
      </c>
      <c r="K64" s="42"/>
      <c r="L64" s="42"/>
      <c r="M64" s="42"/>
      <c r="N64" s="42"/>
      <c r="O64" s="42"/>
      <c r="P64" s="42"/>
      <c r="Q64" s="42"/>
      <c r="R64" s="42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9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</row>
    <row r="65" spans="1:45" x14ac:dyDescent="0.2">
      <c r="A65" s="11"/>
      <c r="B65" s="25" t="s">
        <v>165</v>
      </c>
      <c r="C65" s="5">
        <v>158.6</v>
      </c>
      <c r="D65" s="5">
        <v>119.5</v>
      </c>
      <c r="E65" s="5">
        <v>39.11</v>
      </c>
      <c r="F65" s="5">
        <v>22.53</v>
      </c>
      <c r="G65" s="5">
        <v>14</v>
      </c>
      <c r="H65" s="5">
        <v>12</v>
      </c>
      <c r="I65" s="5">
        <v>1.736</v>
      </c>
      <c r="J65" s="5">
        <v>143</v>
      </c>
      <c r="K65" s="42"/>
      <c r="L65" s="42"/>
      <c r="M65" s="42"/>
      <c r="N65" s="42"/>
      <c r="O65" s="42"/>
      <c r="P65" s="42"/>
      <c r="Q65" s="42"/>
      <c r="R65" s="4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9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</row>
    <row r="66" spans="1:45" x14ac:dyDescent="0.2">
      <c r="A66" s="7"/>
      <c r="B66" s="17" t="s">
        <v>167</v>
      </c>
      <c r="C66" s="6">
        <v>146.19999999999999</v>
      </c>
      <c r="D66" s="6">
        <v>131.30000000000001</v>
      </c>
      <c r="E66" s="6">
        <v>14.91</v>
      </c>
      <c r="F66" s="6">
        <v>22.53</v>
      </c>
      <c r="G66" s="6">
        <v>14</v>
      </c>
      <c r="H66" s="6">
        <v>12</v>
      </c>
      <c r="I66" s="6">
        <v>0.66180000000000005</v>
      </c>
      <c r="J66" s="6">
        <v>143</v>
      </c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9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</row>
    <row r="67" spans="1:45" ht="16" thickBot="1" x14ac:dyDescent="0.25">
      <c r="A67" s="7"/>
      <c r="B67" s="18" t="s">
        <v>169</v>
      </c>
      <c r="C67" s="19">
        <v>132.6</v>
      </c>
      <c r="D67" s="19">
        <v>126.2</v>
      </c>
      <c r="E67" s="19">
        <v>6.3339999999999996</v>
      </c>
      <c r="F67" s="19">
        <v>22.93</v>
      </c>
      <c r="G67" s="19">
        <v>13</v>
      </c>
      <c r="H67" s="19">
        <v>12</v>
      </c>
      <c r="I67" s="19">
        <v>0.27629999999999999</v>
      </c>
      <c r="J67" s="19">
        <v>143</v>
      </c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36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</row>
    <row r="68" spans="1:45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</row>
    <row r="69" spans="1:45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</row>
    <row r="70" spans="1:45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</row>
    <row r="71" spans="1:45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</row>
    <row r="72" spans="1:45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7"/>
      <c r="L72" s="7"/>
      <c r="M72" s="7"/>
      <c r="N72" s="7"/>
      <c r="O72" s="7"/>
      <c r="P72" s="7"/>
      <c r="Q72" s="7"/>
      <c r="R72" s="7"/>
      <c r="S72" s="7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</row>
    <row r="73" spans="1:45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7"/>
      <c r="L73" s="7"/>
      <c r="M73" s="7"/>
      <c r="N73" s="7"/>
      <c r="O73" s="7"/>
      <c r="P73" s="7"/>
      <c r="Q73" s="7"/>
      <c r="R73" s="7"/>
      <c r="S73" s="7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</row>
    <row r="74" spans="1:4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</row>
    <row r="75" spans="1:4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</row>
    <row r="76" spans="1:4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</row>
    <row r="77" spans="1:4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</row>
    <row r="78" spans="1:4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</row>
    <row r="79" spans="1:4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</row>
    <row r="80" spans="1:4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4"/>
      <c r="AE80" s="4"/>
      <c r="AF80" s="4"/>
      <c r="AG80" s="4"/>
      <c r="AH80" s="8"/>
    </row>
    <row r="81" spans="1:33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AD81" s="4"/>
      <c r="AE81" s="4"/>
      <c r="AF81" s="4"/>
      <c r="AG81" s="4"/>
    </row>
    <row r="82" spans="1:33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AD82" s="4"/>
      <c r="AE82" s="4"/>
      <c r="AF82" s="4"/>
      <c r="AG82" s="4"/>
    </row>
    <row r="83" spans="1:33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AD83" s="4"/>
      <c r="AE83" s="4"/>
      <c r="AF83" s="4"/>
      <c r="AG83" s="4"/>
    </row>
    <row r="84" spans="1:33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AD84" s="4"/>
      <c r="AE84" s="4"/>
      <c r="AF84" s="4"/>
      <c r="AG84" s="4"/>
    </row>
    <row r="85" spans="1:33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AD85" s="4"/>
      <c r="AE85" s="4"/>
      <c r="AF85" s="4"/>
      <c r="AG85" s="4"/>
    </row>
    <row r="86" spans="1:33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4"/>
      <c r="T86" s="4"/>
      <c r="U86" s="4"/>
      <c r="V86" s="4"/>
      <c r="W86" s="4"/>
      <c r="AD86" s="4"/>
      <c r="AE86" s="4"/>
      <c r="AF86" s="4"/>
      <c r="AG86" s="4"/>
    </row>
    <row r="87" spans="1:33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4"/>
      <c r="T87" s="4"/>
      <c r="U87" s="4"/>
      <c r="V87" s="4"/>
      <c r="W87" s="4"/>
      <c r="AD87" s="4"/>
      <c r="AE87" s="4"/>
      <c r="AF87" s="4"/>
      <c r="AG87" s="4"/>
    </row>
    <row r="88" spans="1:33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4"/>
      <c r="T88" s="4"/>
      <c r="U88" s="4"/>
      <c r="V88" s="4"/>
      <c r="W88" s="4"/>
      <c r="AD88" s="4"/>
      <c r="AE88" s="4"/>
      <c r="AF88" s="4"/>
      <c r="AG88" s="4"/>
    </row>
    <row r="89" spans="1:33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4"/>
      <c r="T89" s="4"/>
      <c r="U89" s="4"/>
      <c r="V89" s="4"/>
      <c r="W89" s="4"/>
      <c r="AD89" s="4"/>
      <c r="AE89" s="4"/>
      <c r="AF89" s="4"/>
      <c r="AG89" s="4"/>
    </row>
    <row r="90" spans="1:33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4"/>
      <c r="T90" s="4"/>
      <c r="U90" s="4"/>
      <c r="V90" s="4"/>
      <c r="W90" s="4"/>
    </row>
    <row r="91" spans="1:33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4"/>
      <c r="T91" s="4"/>
      <c r="U91" s="4"/>
      <c r="V91" s="4"/>
      <c r="W91" s="4"/>
    </row>
    <row r="92" spans="1:33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4"/>
      <c r="T92" s="4"/>
      <c r="U92" s="4"/>
      <c r="V92" s="4"/>
      <c r="W92" s="4"/>
    </row>
    <row r="93" spans="1:33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4"/>
      <c r="T93" s="4"/>
      <c r="U93" s="4"/>
      <c r="V93" s="4"/>
      <c r="W93" s="4"/>
    </row>
    <row r="94" spans="1:33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4"/>
      <c r="T94" s="4"/>
      <c r="U94" s="4"/>
      <c r="V94" s="4"/>
      <c r="W94" s="4"/>
    </row>
    <row r="95" spans="1:33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4"/>
      <c r="T95" s="4"/>
      <c r="U95" s="4"/>
      <c r="V95" s="4"/>
      <c r="W95" s="4"/>
    </row>
    <row r="96" spans="1:33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4"/>
      <c r="T96" s="4"/>
      <c r="U96" s="4"/>
      <c r="V96" s="4"/>
      <c r="W96" s="4"/>
    </row>
    <row r="97" spans="1:23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4"/>
      <c r="T97" s="4"/>
      <c r="U97" s="4"/>
      <c r="V97" s="4"/>
      <c r="W97" s="4"/>
    </row>
    <row r="98" spans="1:23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4"/>
      <c r="T98" s="4"/>
      <c r="U98" s="4"/>
      <c r="V98" s="4"/>
      <c r="W98" s="4"/>
    </row>
    <row r="99" spans="1:23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4"/>
      <c r="T99" s="4"/>
      <c r="U99" s="4"/>
      <c r="V99" s="4"/>
      <c r="W99" s="4"/>
    </row>
    <row r="100" spans="1:23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4"/>
      <c r="T100" s="4"/>
      <c r="U100" s="4"/>
      <c r="V100" s="4"/>
      <c r="W100" s="4"/>
    </row>
    <row r="101" spans="1:23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4"/>
      <c r="T101" s="4"/>
      <c r="U101" s="4"/>
      <c r="V101" s="4"/>
      <c r="W101" s="4"/>
    </row>
    <row r="102" spans="1:23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4"/>
      <c r="T102" s="4"/>
      <c r="U102" s="4"/>
      <c r="V102" s="4"/>
      <c r="W102" s="4"/>
    </row>
    <row r="103" spans="1:23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1:23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23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</row>
  </sheetData>
  <mergeCells count="4">
    <mergeCell ref="U2:AH2"/>
    <mergeCell ref="B13:G13"/>
    <mergeCell ref="B42:J42"/>
    <mergeCell ref="C2:R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5E610-C203-48D3-9E01-054FEB46EFEC}">
  <dimension ref="B2:L87"/>
  <sheetViews>
    <sheetView topLeftCell="A25" zoomScale="56" zoomScaleNormal="56" workbookViewId="0">
      <selection activeCell="C64" sqref="C64"/>
    </sheetView>
  </sheetViews>
  <sheetFormatPr baseColWidth="10" defaultColWidth="8.83203125" defaultRowHeight="15" x14ac:dyDescent="0.2"/>
  <cols>
    <col min="1" max="1" width="22.5" customWidth="1"/>
    <col min="2" max="2" width="38.83203125" customWidth="1"/>
    <col min="3" max="3" width="45.83203125" customWidth="1"/>
    <col min="4" max="4" width="17.33203125" customWidth="1"/>
    <col min="5" max="5" width="23" customWidth="1"/>
    <col min="6" max="6" width="16.5" customWidth="1"/>
    <col min="7" max="7" width="22" customWidth="1"/>
    <col min="8" max="8" width="35.1640625" customWidth="1"/>
    <col min="9" max="9" width="15.83203125" customWidth="1"/>
    <col min="10" max="10" width="17.83203125" customWidth="1"/>
    <col min="11" max="11" width="23.1640625" customWidth="1"/>
  </cols>
  <sheetData>
    <row r="2" spans="2:12" x14ac:dyDescent="0.2">
      <c r="B2" s="9" t="s">
        <v>1</v>
      </c>
      <c r="C2" s="74" t="s">
        <v>249</v>
      </c>
      <c r="D2" s="75"/>
      <c r="F2" s="9" t="s">
        <v>2</v>
      </c>
      <c r="G2" s="74" t="s">
        <v>249</v>
      </c>
      <c r="H2" s="75"/>
      <c r="J2" s="9" t="s">
        <v>3</v>
      </c>
      <c r="K2" s="73" t="s">
        <v>249</v>
      </c>
      <c r="L2" s="73"/>
    </row>
    <row r="3" spans="2:12" x14ac:dyDescent="0.2">
      <c r="B3" s="1" t="s">
        <v>62</v>
      </c>
      <c r="C3" s="1" t="s">
        <v>248</v>
      </c>
      <c r="D3" s="1" t="s">
        <v>119</v>
      </c>
      <c r="F3" s="1" t="s">
        <v>62</v>
      </c>
      <c r="G3" s="1" t="s">
        <v>248</v>
      </c>
      <c r="H3" s="1" t="s">
        <v>119</v>
      </c>
      <c r="J3" s="1" t="s">
        <v>62</v>
      </c>
      <c r="K3" s="1" t="s">
        <v>248</v>
      </c>
      <c r="L3" s="1" t="s">
        <v>119</v>
      </c>
    </row>
    <row r="4" spans="2:12" x14ac:dyDescent="0.2">
      <c r="B4" s="1">
        <v>1</v>
      </c>
      <c r="C4" s="1">
        <v>27.531410000000001</v>
      </c>
      <c r="D4" s="1">
        <v>19.074819999999999</v>
      </c>
      <c r="F4" s="1">
        <v>1</v>
      </c>
      <c r="G4" s="1">
        <v>14.646229999999999</v>
      </c>
      <c r="H4" s="1">
        <v>11.767770000000001</v>
      </c>
      <c r="J4" s="1">
        <v>1</v>
      </c>
      <c r="K4" s="1">
        <v>28.455249999999999</v>
      </c>
      <c r="L4" s="1">
        <v>27.353149999999999</v>
      </c>
    </row>
    <row r="5" spans="2:12" x14ac:dyDescent="0.2">
      <c r="B5" s="1">
        <f>1+B4</f>
        <v>2</v>
      </c>
      <c r="C5" s="1">
        <v>22.233139999999999</v>
      </c>
      <c r="D5" s="1">
        <v>18.83202</v>
      </c>
      <c r="F5" s="1">
        <f>1+F4</f>
        <v>2</v>
      </c>
      <c r="G5" s="1">
        <v>13.6349</v>
      </c>
      <c r="H5" s="1">
        <v>9.4817689999999999</v>
      </c>
      <c r="J5" s="1">
        <f>1+J4</f>
        <v>2</v>
      </c>
      <c r="K5" s="1">
        <v>37.190249999999999</v>
      </c>
      <c r="L5" s="1">
        <v>29.449819999999999</v>
      </c>
    </row>
    <row r="6" spans="2:12" x14ac:dyDescent="0.2">
      <c r="B6" s="1">
        <f t="shared" ref="B6:B15" si="0">1+B5</f>
        <v>3</v>
      </c>
      <c r="C6" s="1">
        <v>25.09808</v>
      </c>
      <c r="D6" s="1">
        <v>31.57103</v>
      </c>
      <c r="F6" s="1">
        <f t="shared" ref="F6:F43" si="1">1+F5</f>
        <v>3</v>
      </c>
      <c r="G6" s="1">
        <v>23.268049999999999</v>
      </c>
      <c r="H6" s="1">
        <v>12.12257</v>
      </c>
      <c r="J6" s="1">
        <f t="shared" ref="J6:J18" si="2">1+J5</f>
        <v>3</v>
      </c>
      <c r="K6" s="1">
        <v>27.101520000000001</v>
      </c>
      <c r="L6" s="1">
        <v>34.134599999999999</v>
      </c>
    </row>
    <row r="7" spans="2:12" x14ac:dyDescent="0.2">
      <c r="B7" s="1">
        <f t="shared" si="0"/>
        <v>4</v>
      </c>
      <c r="C7" s="1">
        <v>35.040849999999999</v>
      </c>
      <c r="D7" s="1">
        <v>26.827580000000001</v>
      </c>
      <c r="F7" s="1">
        <f t="shared" si="1"/>
        <v>4</v>
      </c>
      <c r="G7" s="1">
        <v>13.734830000000001</v>
      </c>
      <c r="H7" s="1">
        <v>8.2020090000000003</v>
      </c>
      <c r="J7" s="1">
        <f t="shared" si="2"/>
        <v>4</v>
      </c>
      <c r="K7" s="1">
        <v>27.648540000000001</v>
      </c>
      <c r="L7" s="1">
        <v>26.25489</v>
      </c>
    </row>
    <row r="8" spans="2:12" x14ac:dyDescent="0.2">
      <c r="B8" s="1">
        <f t="shared" si="0"/>
        <v>5</v>
      </c>
      <c r="C8" s="1">
        <v>28.257280000000002</v>
      </c>
      <c r="D8" s="1">
        <v>22.14528</v>
      </c>
      <c r="F8" s="1">
        <f t="shared" si="1"/>
        <v>5</v>
      </c>
      <c r="G8" s="1">
        <v>24.428809999999999</v>
      </c>
      <c r="H8" s="1">
        <v>10.10689</v>
      </c>
      <c r="J8" s="1">
        <f t="shared" si="2"/>
        <v>5</v>
      </c>
      <c r="K8" s="1">
        <v>31.567799999999998</v>
      </c>
      <c r="L8" s="1">
        <v>29.232600000000001</v>
      </c>
    </row>
    <row r="9" spans="2:12" x14ac:dyDescent="0.2">
      <c r="B9" s="1">
        <f t="shared" si="0"/>
        <v>6</v>
      </c>
      <c r="C9" s="1">
        <v>38.87323</v>
      </c>
      <c r="D9" s="1">
        <v>23.615100000000002</v>
      </c>
      <c r="F9" s="1">
        <f t="shared" si="1"/>
        <v>6</v>
      </c>
      <c r="G9" s="1">
        <v>10.75625</v>
      </c>
      <c r="H9" s="1">
        <v>11.012560000000001</v>
      </c>
      <c r="J9" s="1">
        <f t="shared" si="2"/>
        <v>6</v>
      </c>
      <c r="K9" s="1">
        <v>27.8005</v>
      </c>
      <c r="L9" s="1">
        <v>18.301410000000001</v>
      </c>
    </row>
    <row r="10" spans="2:12" x14ac:dyDescent="0.2">
      <c r="B10" s="1">
        <f t="shared" si="0"/>
        <v>7</v>
      </c>
      <c r="C10" s="1">
        <v>32.902509999999999</v>
      </c>
      <c r="D10" s="1">
        <v>26.88336</v>
      </c>
      <c r="F10" s="1">
        <f t="shared" si="1"/>
        <v>7</v>
      </c>
      <c r="G10" s="1">
        <v>15.6556</v>
      </c>
      <c r="H10" s="1">
        <v>10.75625</v>
      </c>
      <c r="J10" s="1">
        <f t="shared" si="2"/>
        <v>7</v>
      </c>
      <c r="K10" s="1">
        <v>27.134399999999999</v>
      </c>
      <c r="L10" s="1">
        <v>28.849699999999999</v>
      </c>
    </row>
    <row r="11" spans="2:12" x14ac:dyDescent="0.2">
      <c r="B11" s="1">
        <f t="shared" si="0"/>
        <v>8</v>
      </c>
      <c r="C11" s="1">
        <v>31.463719999999999</v>
      </c>
      <c r="D11" s="1">
        <v>26.578959999999999</v>
      </c>
      <c r="F11" s="1">
        <f t="shared" si="1"/>
        <v>8</v>
      </c>
      <c r="G11" s="1">
        <v>14.017049999999999</v>
      </c>
      <c r="H11" s="1">
        <v>15.6556</v>
      </c>
      <c r="J11" s="1">
        <f t="shared" si="2"/>
        <v>8</v>
      </c>
      <c r="K11" s="1">
        <v>32.547199999999997</v>
      </c>
      <c r="L11" s="1"/>
    </row>
    <row r="12" spans="2:12" x14ac:dyDescent="0.2">
      <c r="B12" s="1">
        <f t="shared" si="0"/>
        <v>9</v>
      </c>
      <c r="C12" s="1">
        <v>32.154780000000002</v>
      </c>
      <c r="D12" s="1">
        <v>24.320350000000001</v>
      </c>
      <c r="F12" s="1">
        <f t="shared" si="1"/>
        <v>9</v>
      </c>
      <c r="G12" s="1">
        <v>11.917529999999999</v>
      </c>
      <c r="H12" s="1">
        <v>10.588419999999999</v>
      </c>
      <c r="J12" s="1">
        <f t="shared" si="2"/>
        <v>9</v>
      </c>
      <c r="K12" s="1">
        <v>41.453789999999998</v>
      </c>
      <c r="L12" s="1"/>
    </row>
    <row r="13" spans="2:12" x14ac:dyDescent="0.2">
      <c r="B13" s="1">
        <f t="shared" si="0"/>
        <v>10</v>
      </c>
      <c r="C13" s="1">
        <v>37.562179999999998</v>
      </c>
      <c r="D13" s="1">
        <v>31.783670000000001</v>
      </c>
      <c r="F13" s="1">
        <f t="shared" si="1"/>
        <v>10</v>
      </c>
      <c r="G13" s="1">
        <v>17.846399999999999</v>
      </c>
      <c r="H13" s="1">
        <v>12.2399</v>
      </c>
      <c r="J13" s="1">
        <f t="shared" si="2"/>
        <v>10</v>
      </c>
      <c r="K13" s="1">
        <v>25.401430000000001</v>
      </c>
      <c r="L13" s="1"/>
    </row>
    <row r="14" spans="2:12" x14ac:dyDescent="0.2">
      <c r="B14" s="1">
        <f t="shared" si="0"/>
        <v>11</v>
      </c>
      <c r="C14" s="1">
        <v>32.557360000000003</v>
      </c>
      <c r="D14" s="1"/>
      <c r="F14" s="1">
        <f t="shared" si="1"/>
        <v>11</v>
      </c>
      <c r="G14" s="1">
        <v>10.007569999999999</v>
      </c>
      <c r="H14" s="1">
        <v>11.353870000000001</v>
      </c>
      <c r="J14" s="1">
        <f t="shared" si="2"/>
        <v>11</v>
      </c>
      <c r="K14" s="1">
        <v>34.16854</v>
      </c>
      <c r="L14" s="1"/>
    </row>
    <row r="15" spans="2:12" x14ac:dyDescent="0.2">
      <c r="B15" s="1">
        <f t="shared" si="0"/>
        <v>12</v>
      </c>
      <c r="C15" s="1">
        <v>39.893369999999997</v>
      </c>
      <c r="D15" s="1"/>
      <c r="F15" s="1">
        <f t="shared" si="1"/>
        <v>12</v>
      </c>
      <c r="G15" s="1">
        <v>21.814710000000002</v>
      </c>
      <c r="H15" s="1">
        <v>10.397500000000001</v>
      </c>
      <c r="J15" s="1">
        <f t="shared" si="2"/>
        <v>12</v>
      </c>
      <c r="K15" s="1">
        <v>28.977910000000001</v>
      </c>
      <c r="L15" s="1"/>
    </row>
    <row r="16" spans="2:12" x14ac:dyDescent="0.2">
      <c r="B16" s="1" t="s">
        <v>61</v>
      </c>
      <c r="C16" s="1">
        <f>AVERAGE(C4:C15)</f>
        <v>31.963992500000003</v>
      </c>
      <c r="D16" s="1">
        <f>AVERAGE(D4:D15)</f>
        <v>25.163217</v>
      </c>
      <c r="F16" s="1">
        <f t="shared" si="1"/>
        <v>13</v>
      </c>
      <c r="G16" s="1">
        <v>16.227889999999999</v>
      </c>
      <c r="H16" s="1">
        <v>17.846399999999999</v>
      </c>
      <c r="J16" s="1">
        <f t="shared" si="2"/>
        <v>13</v>
      </c>
      <c r="K16" s="1">
        <v>50.059869999999997</v>
      </c>
      <c r="L16" s="1"/>
    </row>
    <row r="17" spans="2:12" x14ac:dyDescent="0.2">
      <c r="B17" s="1" t="s">
        <v>43</v>
      </c>
      <c r="C17" s="1">
        <f>_xlfn.STDEV.S(C4:C15)</f>
        <v>5.4619066623713559</v>
      </c>
      <c r="D17" s="1">
        <f>_xlfn.STDEV.S(D4:D15)</f>
        <v>4.4968069905237655</v>
      </c>
      <c r="F17" s="1">
        <f t="shared" si="1"/>
        <v>14</v>
      </c>
      <c r="G17" s="1">
        <v>21.239180000000001</v>
      </c>
      <c r="H17" s="1">
        <v>10.97471</v>
      </c>
      <c r="J17" s="1">
        <f t="shared" si="2"/>
        <v>14</v>
      </c>
      <c r="K17" s="1">
        <v>34.236190000000001</v>
      </c>
      <c r="L17" s="1"/>
    </row>
    <row r="18" spans="2:12" x14ac:dyDescent="0.2">
      <c r="F18" s="1">
        <f t="shared" si="1"/>
        <v>15</v>
      </c>
      <c r="G18" s="1">
        <v>18.59151</v>
      </c>
      <c r="H18" s="1">
        <v>24.369199999999999</v>
      </c>
      <c r="J18" s="1">
        <f t="shared" si="2"/>
        <v>15</v>
      </c>
      <c r="K18" s="1">
        <v>28.795670000000001</v>
      </c>
      <c r="L18" s="1"/>
    </row>
    <row r="19" spans="2:12" x14ac:dyDescent="0.2">
      <c r="F19" s="1">
        <f t="shared" si="1"/>
        <v>16</v>
      </c>
      <c r="G19" s="1">
        <v>16.06945</v>
      </c>
      <c r="H19" s="1">
        <v>15.269360000000001</v>
      </c>
      <c r="J19" s="1" t="s">
        <v>61</v>
      </c>
      <c r="K19" s="1">
        <f>AVERAGE(K4:K18)</f>
        <v>32.169257333333334</v>
      </c>
      <c r="L19" s="1">
        <f>AVERAGE(L4:L18)</f>
        <v>27.653738571428569</v>
      </c>
    </row>
    <row r="20" spans="2:12" x14ac:dyDescent="0.2">
      <c r="F20" s="1">
        <f t="shared" si="1"/>
        <v>17</v>
      </c>
      <c r="G20" s="1">
        <v>16.648340000000001</v>
      </c>
      <c r="H20" s="1">
        <v>14.646229999999999</v>
      </c>
      <c r="J20" s="1" t="s">
        <v>43</v>
      </c>
      <c r="K20" s="1">
        <f>_xlfn.STDEV.S(K4:K18)</f>
        <v>6.6115627700604458</v>
      </c>
      <c r="L20" s="1">
        <f>_xlfn.STDEV.S(L4:L18)</f>
        <v>4.8073516795751772</v>
      </c>
    </row>
    <row r="21" spans="2:12" x14ac:dyDescent="0.2">
      <c r="F21" s="1">
        <f t="shared" si="1"/>
        <v>18</v>
      </c>
      <c r="G21" s="1">
        <v>14.094290000000001</v>
      </c>
      <c r="H21" s="1">
        <v>13.697430000000001</v>
      </c>
    </row>
    <row r="22" spans="2:12" x14ac:dyDescent="0.2">
      <c r="F22" s="1">
        <f t="shared" si="1"/>
        <v>19</v>
      </c>
      <c r="G22" s="1">
        <v>11.45266</v>
      </c>
      <c r="H22" s="1">
        <v>10.115159999999999</v>
      </c>
    </row>
    <row r="23" spans="2:12" x14ac:dyDescent="0.2">
      <c r="F23" s="1">
        <f t="shared" si="1"/>
        <v>20</v>
      </c>
      <c r="G23" s="1">
        <v>25.261500000000002</v>
      </c>
      <c r="H23" s="1">
        <v>13.99593</v>
      </c>
    </row>
    <row r="24" spans="2:12" x14ac:dyDescent="0.2">
      <c r="F24" s="1">
        <f t="shared" si="1"/>
        <v>21</v>
      </c>
      <c r="G24" s="1">
        <v>18.047799999999999</v>
      </c>
      <c r="H24" s="1">
        <v>20.891100000000002</v>
      </c>
    </row>
    <row r="25" spans="2:12" x14ac:dyDescent="0.2">
      <c r="F25" s="1">
        <f t="shared" si="1"/>
        <v>22</v>
      </c>
      <c r="G25" s="1">
        <v>24.74052</v>
      </c>
      <c r="H25" s="1">
        <v>14.21463</v>
      </c>
    </row>
    <row r="26" spans="2:12" x14ac:dyDescent="0.2">
      <c r="F26" s="1">
        <f t="shared" si="1"/>
        <v>23</v>
      </c>
      <c r="G26" s="1">
        <v>20.824619999999999</v>
      </c>
      <c r="H26" s="1">
        <v>19.99155</v>
      </c>
    </row>
    <row r="27" spans="2:12" x14ac:dyDescent="0.2">
      <c r="F27" s="1">
        <f t="shared" si="1"/>
        <v>24</v>
      </c>
      <c r="G27" s="1">
        <v>22.588480000000001</v>
      </c>
      <c r="H27" s="1">
        <v>25.803519999999999</v>
      </c>
    </row>
    <row r="28" spans="2:12" x14ac:dyDescent="0.2">
      <c r="F28" s="1">
        <f t="shared" si="1"/>
        <v>25</v>
      </c>
      <c r="G28" s="1">
        <v>19.755690000000001</v>
      </c>
      <c r="H28" s="1">
        <v>9.8494659999999996</v>
      </c>
    </row>
    <row r="29" spans="2:12" x14ac:dyDescent="0.2">
      <c r="F29" s="1">
        <f t="shared" si="1"/>
        <v>26</v>
      </c>
      <c r="G29" s="1">
        <v>16.061419999999998</v>
      </c>
      <c r="H29" s="1">
        <v>14.14373</v>
      </c>
    </row>
    <row r="30" spans="2:12" x14ac:dyDescent="0.2">
      <c r="F30" s="1">
        <f t="shared" si="1"/>
        <v>27</v>
      </c>
      <c r="G30" s="1">
        <v>20.027930000000001</v>
      </c>
      <c r="H30" s="1">
        <v>14.83168</v>
      </c>
    </row>
    <row r="31" spans="2:12" x14ac:dyDescent="0.2">
      <c r="F31" s="1">
        <f t="shared" si="1"/>
        <v>28</v>
      </c>
      <c r="G31" s="1">
        <v>27.25442</v>
      </c>
      <c r="H31" s="1">
        <v>12.886979999999999</v>
      </c>
    </row>
    <row r="32" spans="2:12" x14ac:dyDescent="0.2">
      <c r="F32" s="1">
        <f t="shared" si="1"/>
        <v>29</v>
      </c>
      <c r="G32" s="1">
        <v>22.021059999999999</v>
      </c>
      <c r="H32" s="1">
        <v>18.856770000000001</v>
      </c>
    </row>
    <row r="33" spans="2:8" x14ac:dyDescent="0.2">
      <c r="F33" s="1">
        <f t="shared" si="1"/>
        <v>30</v>
      </c>
      <c r="G33" s="1">
        <v>22.656929999999999</v>
      </c>
      <c r="H33" s="1">
        <v>11.848269999999999</v>
      </c>
    </row>
    <row r="34" spans="2:8" x14ac:dyDescent="0.2">
      <c r="F34" s="1">
        <f t="shared" si="1"/>
        <v>31</v>
      </c>
      <c r="G34" s="1">
        <v>18.045269999999999</v>
      </c>
      <c r="H34" s="1">
        <v>12.80504</v>
      </c>
    </row>
    <row r="35" spans="2:8" x14ac:dyDescent="0.2">
      <c r="F35" s="1">
        <f t="shared" si="1"/>
        <v>32</v>
      </c>
      <c r="G35" s="1">
        <v>19.579409999999999</v>
      </c>
      <c r="H35" s="1">
        <v>20.908439999999999</v>
      </c>
    </row>
    <row r="36" spans="2:8" x14ac:dyDescent="0.2">
      <c r="F36" s="1">
        <f t="shared" si="1"/>
        <v>33</v>
      </c>
      <c r="G36" s="1">
        <v>21.23293</v>
      </c>
      <c r="H36" s="1">
        <v>16.213560000000001</v>
      </c>
    </row>
    <row r="37" spans="2:8" x14ac:dyDescent="0.2">
      <c r="F37" s="1">
        <f t="shared" si="1"/>
        <v>34</v>
      </c>
      <c r="G37" s="1">
        <v>23.695630000000001</v>
      </c>
      <c r="H37" s="1">
        <v>14.575240000000001</v>
      </c>
    </row>
    <row r="38" spans="2:8" x14ac:dyDescent="0.2">
      <c r="F38" s="1">
        <f t="shared" si="1"/>
        <v>35</v>
      </c>
      <c r="G38" s="1">
        <v>31.335349999999998</v>
      </c>
      <c r="H38" s="1">
        <v>19.60989</v>
      </c>
    </row>
    <row r="39" spans="2:8" x14ac:dyDescent="0.2">
      <c r="F39" s="1">
        <f t="shared" si="1"/>
        <v>36</v>
      </c>
      <c r="G39" s="1">
        <v>14.064550000000001</v>
      </c>
      <c r="H39" s="1">
        <v>22.832599999999999</v>
      </c>
    </row>
    <row r="40" spans="2:8" x14ac:dyDescent="0.2">
      <c r="F40" s="1">
        <f t="shared" si="1"/>
        <v>37</v>
      </c>
      <c r="G40" s="1">
        <v>25.323599999999999</v>
      </c>
      <c r="H40" s="1">
        <v>15.58009</v>
      </c>
    </row>
    <row r="41" spans="2:8" x14ac:dyDescent="0.2">
      <c r="F41" s="1">
        <f t="shared" si="1"/>
        <v>38</v>
      </c>
      <c r="G41" s="1">
        <v>13.06902</v>
      </c>
      <c r="H41" s="1">
        <v>15.80095</v>
      </c>
    </row>
    <row r="42" spans="2:8" x14ac:dyDescent="0.2">
      <c r="F42" s="1">
        <f t="shared" si="1"/>
        <v>39</v>
      </c>
      <c r="G42" s="1">
        <v>12.09069</v>
      </c>
      <c r="H42" s="1">
        <v>18.507999999999999</v>
      </c>
    </row>
    <row r="43" spans="2:8" x14ac:dyDescent="0.2">
      <c r="F43" s="1">
        <f t="shared" si="1"/>
        <v>40</v>
      </c>
      <c r="G43" s="1">
        <v>15.100390000000001</v>
      </c>
      <c r="H43" s="1">
        <v>15.222530000000001</v>
      </c>
    </row>
    <row r="44" spans="2:8" x14ac:dyDescent="0.2">
      <c r="F44" s="1" t="s">
        <v>61</v>
      </c>
      <c r="G44" s="1">
        <f>AVERAGE(G4:G43)</f>
        <v>18.4707115</v>
      </c>
      <c r="H44" s="1">
        <f>AVERAGE(H4:H43)</f>
        <v>14.749339100000004</v>
      </c>
    </row>
    <row r="45" spans="2:8" x14ac:dyDescent="0.2">
      <c r="F45" s="1" t="s">
        <v>43</v>
      </c>
      <c r="G45" s="1">
        <f>_xlfn.STDEV.S(G4:G43)</f>
        <v>5.0568358754855467</v>
      </c>
      <c r="H45" s="1">
        <f>_xlfn.STDEV.S(H4:H43)</f>
        <v>4.3038388342944041</v>
      </c>
    </row>
    <row r="47" spans="2:8" ht="16" thickBot="1" x14ac:dyDescent="0.25"/>
    <row r="48" spans="2:8" x14ac:dyDescent="0.2">
      <c r="B48" s="21"/>
      <c r="C48" s="72" t="s">
        <v>249</v>
      </c>
      <c r="D48" s="76"/>
    </row>
    <row r="49" spans="2:8" x14ac:dyDescent="0.2">
      <c r="B49" s="15" t="s">
        <v>250</v>
      </c>
      <c r="C49" s="1" t="s">
        <v>248</v>
      </c>
      <c r="D49" s="14" t="s">
        <v>119</v>
      </c>
    </row>
    <row r="50" spans="2:8" x14ac:dyDescent="0.2">
      <c r="B50" s="15" t="s">
        <v>1</v>
      </c>
      <c r="C50" s="1">
        <v>31.96</v>
      </c>
      <c r="D50" s="14">
        <v>25.16</v>
      </c>
    </row>
    <row r="51" spans="2:8" x14ac:dyDescent="0.2">
      <c r="B51" s="15" t="s">
        <v>2</v>
      </c>
      <c r="C51" s="1">
        <v>18.47</v>
      </c>
      <c r="D51" s="14">
        <v>14.97</v>
      </c>
    </row>
    <row r="52" spans="2:8" x14ac:dyDescent="0.2">
      <c r="B52" s="15" t="s">
        <v>3</v>
      </c>
      <c r="C52" s="1">
        <v>32.17</v>
      </c>
      <c r="D52" s="14">
        <v>27.65</v>
      </c>
    </row>
    <row r="53" spans="2:8" x14ac:dyDescent="0.2">
      <c r="B53" s="15" t="s">
        <v>61</v>
      </c>
      <c r="C53" s="1">
        <f>AVERAGE(C50:C52)</f>
        <v>27.533333333333331</v>
      </c>
      <c r="D53" s="14">
        <f>AVERAGE(D50:D52)</f>
        <v>22.593333333333334</v>
      </c>
    </row>
    <row r="54" spans="2:8" x14ac:dyDescent="0.2">
      <c r="B54" s="15" t="s">
        <v>75</v>
      </c>
      <c r="C54" s="1">
        <f>_xlfn.STDEV.S(C50:C52)/3^0.5</f>
        <v>4.5320721284835921</v>
      </c>
      <c r="D54" s="14">
        <f>_xlfn.STDEV.S(D50:D52)/3^0.5</f>
        <v>3.8788500586872061</v>
      </c>
    </row>
    <row r="55" spans="2:8" x14ac:dyDescent="0.2">
      <c r="B55" s="41"/>
      <c r="C55" s="42"/>
      <c r="D55" s="43"/>
    </row>
    <row r="56" spans="2:8" x14ac:dyDescent="0.2">
      <c r="B56" s="41"/>
      <c r="C56" s="42"/>
      <c r="D56" s="43"/>
    </row>
    <row r="57" spans="2:8" x14ac:dyDescent="0.2">
      <c r="B57" s="99" t="s">
        <v>254</v>
      </c>
      <c r="C57" s="100"/>
      <c r="D57" s="43"/>
      <c r="H57" s="28"/>
    </row>
    <row r="58" spans="2:8" x14ac:dyDescent="0.2">
      <c r="B58" s="22"/>
      <c r="C58" s="3"/>
      <c r="D58" s="43"/>
    </row>
    <row r="59" spans="2:8" x14ac:dyDescent="0.2">
      <c r="B59" s="22" t="s">
        <v>44</v>
      </c>
      <c r="C59" s="3" t="s">
        <v>119</v>
      </c>
      <c r="D59" s="43"/>
    </row>
    <row r="60" spans="2:8" x14ac:dyDescent="0.2">
      <c r="B60" s="22" t="s">
        <v>45</v>
      </c>
      <c r="C60" s="3" t="s">
        <v>46</v>
      </c>
      <c r="D60" s="43"/>
    </row>
    <row r="61" spans="2:8" x14ac:dyDescent="0.2">
      <c r="B61" s="22" t="s">
        <v>47</v>
      </c>
      <c r="C61" s="3" t="s">
        <v>251</v>
      </c>
      <c r="D61" s="43"/>
    </row>
    <row r="62" spans="2:8" x14ac:dyDescent="0.2">
      <c r="B62" s="22"/>
      <c r="C62" s="3"/>
      <c r="D62" s="43"/>
    </row>
    <row r="63" spans="2:8" x14ac:dyDescent="0.2">
      <c r="B63" s="22" t="s">
        <v>71</v>
      </c>
      <c r="C63" s="3"/>
      <c r="D63" s="43"/>
    </row>
    <row r="64" spans="2:8" x14ac:dyDescent="0.2">
      <c r="B64" s="22" t="s">
        <v>9</v>
      </c>
      <c r="C64" s="3">
        <v>1.6199999999999999E-2</v>
      </c>
      <c r="D64" s="43"/>
    </row>
    <row r="65" spans="2:8" x14ac:dyDescent="0.2">
      <c r="B65" s="22" t="s">
        <v>10</v>
      </c>
      <c r="C65" s="3" t="s">
        <v>35</v>
      </c>
      <c r="D65" s="43"/>
    </row>
    <row r="66" spans="2:8" x14ac:dyDescent="0.2">
      <c r="B66" s="22" t="s">
        <v>48</v>
      </c>
      <c r="C66" s="3" t="s">
        <v>5</v>
      </c>
      <c r="D66" s="43"/>
    </row>
    <row r="67" spans="2:8" x14ac:dyDescent="0.2">
      <c r="B67" s="22" t="s">
        <v>49</v>
      </c>
      <c r="C67" s="3" t="s">
        <v>50</v>
      </c>
      <c r="D67" s="43"/>
    </row>
    <row r="68" spans="2:8" x14ac:dyDescent="0.2">
      <c r="B68" s="22" t="s">
        <v>51</v>
      </c>
      <c r="C68" s="3" t="s">
        <v>252</v>
      </c>
      <c r="D68" s="43"/>
    </row>
    <row r="69" spans="2:8" x14ac:dyDescent="0.2">
      <c r="B69" s="22" t="s">
        <v>52</v>
      </c>
      <c r="C69" s="3">
        <v>3</v>
      </c>
      <c r="D69" s="43"/>
    </row>
    <row r="70" spans="2:8" x14ac:dyDescent="0.2">
      <c r="B70" s="22"/>
      <c r="C70" s="3"/>
      <c r="D70" s="43"/>
    </row>
    <row r="71" spans="2:8" x14ac:dyDescent="0.2">
      <c r="B71" s="22" t="s">
        <v>53</v>
      </c>
      <c r="C71" s="3"/>
      <c r="D71" s="43"/>
    </row>
    <row r="72" spans="2:8" x14ac:dyDescent="0.2">
      <c r="B72" s="22" t="s">
        <v>72</v>
      </c>
      <c r="C72" s="3">
        <v>0.81850000000000001</v>
      </c>
      <c r="D72" s="43"/>
    </row>
    <row r="73" spans="2:8" x14ac:dyDescent="0.2">
      <c r="B73" s="22" t="s">
        <v>73</v>
      </c>
      <c r="C73" s="3">
        <v>1.9429999999999999E-2</v>
      </c>
      <c r="D73" s="43"/>
    </row>
    <row r="74" spans="2:8" x14ac:dyDescent="0.2">
      <c r="B74" s="22" t="s">
        <v>74</v>
      </c>
      <c r="C74" s="3">
        <v>1.1220000000000001E-2</v>
      </c>
      <c r="D74" s="43"/>
      <c r="F74" s="12"/>
      <c r="G74" s="12"/>
      <c r="H74" s="12"/>
    </row>
    <row r="75" spans="2:8" x14ac:dyDescent="0.2">
      <c r="B75" s="22" t="s">
        <v>54</v>
      </c>
      <c r="C75" s="3" t="s">
        <v>253</v>
      </c>
      <c r="D75" s="43"/>
      <c r="F75" s="12"/>
      <c r="G75" s="12"/>
      <c r="H75" s="12"/>
    </row>
    <row r="76" spans="2:8" x14ac:dyDescent="0.2">
      <c r="B76" s="22" t="s">
        <v>55</v>
      </c>
      <c r="C76" s="3">
        <v>0.96779999999999999</v>
      </c>
      <c r="D76" s="43"/>
      <c r="F76" s="12"/>
      <c r="G76" s="12"/>
      <c r="H76" s="12"/>
    </row>
    <row r="77" spans="2:8" x14ac:dyDescent="0.2">
      <c r="B77" s="22"/>
      <c r="C77" s="3"/>
      <c r="D77" s="43"/>
      <c r="F77" s="12"/>
      <c r="G77" s="12"/>
      <c r="H77" s="12"/>
    </row>
    <row r="78" spans="2:8" x14ac:dyDescent="0.2">
      <c r="B78" s="22" t="s">
        <v>56</v>
      </c>
      <c r="C78" s="3"/>
      <c r="D78" s="43"/>
      <c r="F78" s="12"/>
      <c r="G78" s="12"/>
      <c r="H78" s="12"/>
    </row>
    <row r="79" spans="2:8" x14ac:dyDescent="0.2">
      <c r="B79" s="22" t="s">
        <v>57</v>
      </c>
      <c r="C79" s="3">
        <v>0.99119999999999997</v>
      </c>
      <c r="D79" s="43"/>
      <c r="F79" s="12"/>
      <c r="G79" s="12"/>
      <c r="H79" s="12"/>
    </row>
    <row r="80" spans="2:8" x14ac:dyDescent="0.2">
      <c r="B80" s="22" t="s">
        <v>58</v>
      </c>
      <c r="C80" s="3">
        <v>4.2299999999999997E-2</v>
      </c>
      <c r="D80" s="43"/>
      <c r="F80" s="12"/>
      <c r="G80" s="12"/>
      <c r="H80" s="12"/>
    </row>
    <row r="81" spans="2:8" x14ac:dyDescent="0.2">
      <c r="B81" s="22" t="s">
        <v>10</v>
      </c>
      <c r="C81" s="3" t="s">
        <v>35</v>
      </c>
      <c r="D81" s="43"/>
      <c r="F81" s="12"/>
      <c r="G81" s="12"/>
      <c r="H81" s="12"/>
    </row>
    <row r="82" spans="2:8" ht="16" thickBot="1" x14ac:dyDescent="0.25">
      <c r="B82" s="23" t="s">
        <v>59</v>
      </c>
      <c r="C82" s="24" t="s">
        <v>5</v>
      </c>
      <c r="D82" s="52"/>
      <c r="F82" s="12"/>
      <c r="G82" s="12"/>
      <c r="H82" s="12"/>
    </row>
    <row r="83" spans="2:8" x14ac:dyDescent="0.2">
      <c r="F83" s="12"/>
      <c r="G83" s="12"/>
      <c r="H83" s="12"/>
    </row>
    <row r="84" spans="2:8" x14ac:dyDescent="0.2">
      <c r="F84" s="12"/>
      <c r="G84" s="12"/>
      <c r="H84" s="12"/>
    </row>
    <row r="85" spans="2:8" x14ac:dyDescent="0.2">
      <c r="F85" s="12"/>
      <c r="G85" s="12"/>
      <c r="H85" s="12"/>
    </row>
    <row r="86" spans="2:8" x14ac:dyDescent="0.2">
      <c r="F86" s="12"/>
      <c r="G86" s="12"/>
      <c r="H86" s="12"/>
    </row>
    <row r="87" spans="2:8" x14ac:dyDescent="0.2">
      <c r="F87" s="12"/>
      <c r="G87" s="12"/>
      <c r="H87" s="12"/>
    </row>
  </sheetData>
  <mergeCells count="5">
    <mergeCell ref="C2:D2"/>
    <mergeCell ref="G2:H2"/>
    <mergeCell ref="K2:L2"/>
    <mergeCell ref="C48:D48"/>
    <mergeCell ref="B57:C5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A4EBD-838D-48A4-AF05-468A8A27BF52}">
  <dimension ref="B1:S53"/>
  <sheetViews>
    <sheetView topLeftCell="F4" zoomScale="98" zoomScaleNormal="98" workbookViewId="0">
      <selection activeCell="N21" sqref="N21"/>
    </sheetView>
  </sheetViews>
  <sheetFormatPr baseColWidth="10" defaultColWidth="8.83203125" defaultRowHeight="15" x14ac:dyDescent="0.2"/>
  <cols>
    <col min="2" max="2" width="40.1640625" customWidth="1"/>
    <col min="3" max="3" width="17.83203125" customWidth="1"/>
    <col min="4" max="4" width="15.1640625" customWidth="1"/>
    <col min="5" max="5" width="17.83203125" customWidth="1"/>
    <col min="6" max="6" width="22.6640625" customWidth="1"/>
    <col min="7" max="7" width="24.83203125" customWidth="1"/>
    <col min="8" max="8" width="29.1640625" customWidth="1"/>
    <col min="9" max="9" width="37" customWidth="1"/>
    <col min="10" max="10" width="28.1640625" customWidth="1"/>
    <col min="11" max="11" width="34.83203125" customWidth="1"/>
  </cols>
  <sheetData>
    <row r="1" spans="2:19" ht="16" thickBot="1" x14ac:dyDescent="0.25"/>
    <row r="2" spans="2:19" x14ac:dyDescent="0.2">
      <c r="B2" s="29"/>
      <c r="C2" s="79" t="s">
        <v>0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0"/>
    </row>
    <row r="3" spans="2:19" x14ac:dyDescent="0.2">
      <c r="B3" s="15" t="s">
        <v>96</v>
      </c>
      <c r="C3" s="1" t="s">
        <v>63</v>
      </c>
      <c r="D3" s="1" t="s">
        <v>64</v>
      </c>
      <c r="E3" s="1" t="s">
        <v>65</v>
      </c>
      <c r="F3" s="1" t="s">
        <v>66</v>
      </c>
      <c r="G3" s="1" t="s">
        <v>67</v>
      </c>
      <c r="H3" s="1" t="s">
        <v>68</v>
      </c>
      <c r="I3" s="1" t="s">
        <v>69</v>
      </c>
      <c r="J3" s="1" t="s">
        <v>70</v>
      </c>
      <c r="K3" s="1" t="s">
        <v>92</v>
      </c>
      <c r="L3" s="1" t="s">
        <v>93</v>
      </c>
      <c r="M3" s="44" t="s">
        <v>94</v>
      </c>
      <c r="N3" s="44" t="s">
        <v>99</v>
      </c>
      <c r="O3" s="44" t="s">
        <v>100</v>
      </c>
      <c r="P3" s="44" t="s">
        <v>101</v>
      </c>
      <c r="Q3" s="44" t="s">
        <v>102</v>
      </c>
      <c r="R3" s="1" t="s">
        <v>61</v>
      </c>
      <c r="S3" s="14" t="s">
        <v>43</v>
      </c>
    </row>
    <row r="4" spans="2:19" x14ac:dyDescent="0.2">
      <c r="B4" s="15" t="s">
        <v>248</v>
      </c>
      <c r="C4" s="1">
        <v>28.455249999999999</v>
      </c>
      <c r="D4" s="1">
        <v>37.190249999999999</v>
      </c>
      <c r="E4" s="1">
        <v>27.101520000000001</v>
      </c>
      <c r="F4" s="1">
        <v>27.648540000000001</v>
      </c>
      <c r="G4" s="1">
        <v>31.567799999999998</v>
      </c>
      <c r="H4" s="1">
        <v>27.8005</v>
      </c>
      <c r="I4" s="1">
        <v>27.134399999999999</v>
      </c>
      <c r="J4" s="1">
        <v>32.547199999999997</v>
      </c>
      <c r="K4" s="1">
        <v>41.453789999999998</v>
      </c>
      <c r="L4" s="1">
        <v>25.401430000000001</v>
      </c>
      <c r="M4" s="1">
        <v>34.16854</v>
      </c>
      <c r="N4" s="1">
        <v>28.977910000000001</v>
      </c>
      <c r="O4" s="1">
        <v>50.059869999999997</v>
      </c>
      <c r="P4" s="1">
        <v>34.236190000000001</v>
      </c>
      <c r="Q4" s="1">
        <v>28.795670000000001</v>
      </c>
      <c r="R4" s="1">
        <f>AVERAGE(C4:Q4)</f>
        <v>32.169257333333334</v>
      </c>
      <c r="S4" s="14">
        <f>_xlfn.STDEV.S(C4:Q4)</f>
        <v>6.6115627700604458</v>
      </c>
    </row>
    <row r="5" spans="2:19" x14ac:dyDescent="0.2">
      <c r="B5" s="15" t="s">
        <v>119</v>
      </c>
      <c r="C5" s="1">
        <v>27.353149999999999</v>
      </c>
      <c r="D5" s="1">
        <v>29.449819999999999</v>
      </c>
      <c r="E5" s="1">
        <v>34.134599999999999</v>
      </c>
      <c r="F5" s="1">
        <v>26.25489</v>
      </c>
      <c r="G5" s="1">
        <v>29.232600000000001</v>
      </c>
      <c r="H5" s="1">
        <v>18.301410000000001</v>
      </c>
      <c r="I5" s="1">
        <v>28.849699999999999</v>
      </c>
      <c r="J5" s="1"/>
      <c r="K5" s="1"/>
      <c r="L5" s="1"/>
      <c r="M5" s="1"/>
      <c r="N5" s="1"/>
      <c r="O5" s="1"/>
      <c r="P5" s="1"/>
      <c r="Q5" s="1"/>
      <c r="R5" s="1">
        <f>AVERAGE(C5:Q5)</f>
        <v>27.653738571428569</v>
      </c>
      <c r="S5" s="14">
        <f>_xlfn.STDEV.S(C5:Q5)</f>
        <v>4.8073516795751772</v>
      </c>
    </row>
    <row r="6" spans="2:19" x14ac:dyDescent="0.2"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3"/>
    </row>
    <row r="7" spans="2:19" x14ac:dyDescent="0.2">
      <c r="B7" s="60"/>
      <c r="C7" s="81" t="s">
        <v>255</v>
      </c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91"/>
    </row>
    <row r="8" spans="2:19" x14ac:dyDescent="0.2">
      <c r="B8" s="15" t="s">
        <v>96</v>
      </c>
      <c r="C8" s="1" t="s">
        <v>63</v>
      </c>
      <c r="D8" s="1" t="s">
        <v>64</v>
      </c>
      <c r="E8" s="1" t="s">
        <v>65</v>
      </c>
      <c r="F8" s="1" t="s">
        <v>66</v>
      </c>
      <c r="G8" s="1" t="s">
        <v>67</v>
      </c>
      <c r="H8" s="1" t="s">
        <v>68</v>
      </c>
      <c r="I8" s="1" t="s">
        <v>69</v>
      </c>
      <c r="J8" s="1" t="s">
        <v>70</v>
      </c>
      <c r="K8" s="1" t="s">
        <v>92</v>
      </c>
      <c r="L8" s="1" t="s">
        <v>93</v>
      </c>
      <c r="M8" s="44" t="s">
        <v>94</v>
      </c>
      <c r="N8" s="44" t="s">
        <v>99</v>
      </c>
      <c r="O8" s="44" t="s">
        <v>100</v>
      </c>
      <c r="P8" s="44" t="s">
        <v>101</v>
      </c>
      <c r="Q8" s="44" t="s">
        <v>102</v>
      </c>
      <c r="R8" s="1" t="s">
        <v>61</v>
      </c>
      <c r="S8" s="14" t="s">
        <v>43</v>
      </c>
    </row>
    <row r="9" spans="2:19" x14ac:dyDescent="0.2">
      <c r="B9" s="15" t="s">
        <v>248</v>
      </c>
      <c r="C9" s="1">
        <v>54.378990000000002</v>
      </c>
      <c r="D9" s="1">
        <v>41.375419999999998</v>
      </c>
      <c r="E9" s="1">
        <v>41.93956</v>
      </c>
      <c r="F9" s="1">
        <v>46.09628</v>
      </c>
      <c r="G9" s="1">
        <v>49.706189999999999</v>
      </c>
      <c r="H9" s="1">
        <v>41.116039999999998</v>
      </c>
      <c r="I9" s="1">
        <v>60.63646</v>
      </c>
      <c r="J9" s="1">
        <v>51.771999999999998</v>
      </c>
      <c r="K9" s="1">
        <v>51.771999999999998</v>
      </c>
      <c r="L9" s="1"/>
      <c r="M9" s="1"/>
      <c r="N9" s="1"/>
      <c r="O9" s="1"/>
      <c r="P9" s="1"/>
      <c r="Q9" s="1"/>
      <c r="R9" s="1">
        <f>AVERAGE(C9:Q9)</f>
        <v>48.754771111111111</v>
      </c>
      <c r="S9" s="14">
        <f>_xlfn.STDEV.S(C9:Q9)</f>
        <v>6.691773125322289</v>
      </c>
    </row>
    <row r="10" spans="2:19" x14ac:dyDescent="0.2">
      <c r="B10" s="15" t="s">
        <v>119</v>
      </c>
      <c r="C10" s="1">
        <v>51.029539999999997</v>
      </c>
      <c r="D10" s="1">
        <v>36.308059999999998</v>
      </c>
      <c r="E10" s="1">
        <v>42.267069999999997</v>
      </c>
      <c r="F10" s="1">
        <v>23.757159999999999</v>
      </c>
      <c r="G10" s="1">
        <v>29.49109</v>
      </c>
      <c r="H10" s="1">
        <v>27.28857</v>
      </c>
      <c r="I10" s="1">
        <v>31.828499999999998</v>
      </c>
      <c r="J10" s="1">
        <v>30.654910000000001</v>
      </c>
      <c r="K10" s="1">
        <v>39.19961</v>
      </c>
      <c r="L10" s="1">
        <v>40.825090000000003</v>
      </c>
      <c r="M10" s="1">
        <v>44.401560000000003</v>
      </c>
      <c r="N10" s="1">
        <v>23.847380000000001</v>
      </c>
      <c r="O10" s="1">
        <v>43.806629999999998</v>
      </c>
      <c r="P10" s="1">
        <v>29.426480000000002</v>
      </c>
      <c r="Q10" s="1">
        <v>32.712800000000001</v>
      </c>
      <c r="R10" s="1">
        <f>AVERAGE(C10:Q10)</f>
        <v>35.122963333333331</v>
      </c>
      <c r="S10" s="14">
        <f>_xlfn.STDEV.S(C10:Q10)</f>
        <v>8.1704406020471811</v>
      </c>
    </row>
    <row r="11" spans="2:19" x14ac:dyDescent="0.2"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3"/>
    </row>
    <row r="12" spans="2:19" x14ac:dyDescent="0.2">
      <c r="B12" s="101" t="s">
        <v>267</v>
      </c>
      <c r="C12" s="101"/>
      <c r="D12" s="101"/>
      <c r="E12" s="101"/>
      <c r="F12" s="101"/>
      <c r="G12" s="101"/>
      <c r="H12" s="62"/>
      <c r="I12" s="81" t="s">
        <v>268</v>
      </c>
      <c r="J12" s="81"/>
      <c r="K12" s="81"/>
      <c r="L12" s="81"/>
      <c r="M12" s="81"/>
      <c r="N12" s="81"/>
      <c r="O12" s="81"/>
      <c r="P12" s="81"/>
      <c r="Q12" s="81"/>
      <c r="R12" s="42"/>
      <c r="S12" s="43"/>
    </row>
    <row r="13" spans="2:19" x14ac:dyDescent="0.2">
      <c r="B13" s="69"/>
      <c r="C13" s="40"/>
      <c r="D13" s="40"/>
      <c r="E13" s="40"/>
      <c r="F13" s="40"/>
      <c r="G13" s="70"/>
      <c r="H13" s="62"/>
      <c r="I13" s="2" t="s">
        <v>27</v>
      </c>
      <c r="J13" s="3">
        <v>1</v>
      </c>
      <c r="K13" s="3"/>
      <c r="L13" s="3"/>
      <c r="M13" s="3"/>
      <c r="N13" s="3"/>
      <c r="O13" s="3"/>
      <c r="P13" s="3"/>
      <c r="Q13" s="3"/>
      <c r="R13" s="42"/>
      <c r="S13" s="43"/>
    </row>
    <row r="14" spans="2:19" x14ac:dyDescent="0.2">
      <c r="B14" s="69" t="s">
        <v>105</v>
      </c>
      <c r="C14" s="40" t="s">
        <v>106</v>
      </c>
      <c r="D14" s="40"/>
      <c r="E14" s="40"/>
      <c r="F14" s="40"/>
      <c r="G14" s="70"/>
      <c r="H14" s="62"/>
      <c r="I14" s="2" t="s">
        <v>28</v>
      </c>
      <c r="J14" s="3">
        <v>2</v>
      </c>
      <c r="K14" s="3"/>
      <c r="L14" s="3"/>
      <c r="M14" s="3"/>
      <c r="N14" s="3"/>
      <c r="O14" s="3"/>
      <c r="P14" s="3"/>
      <c r="Q14" s="3"/>
      <c r="R14" s="42"/>
      <c r="S14" s="43"/>
    </row>
    <row r="15" spans="2:19" x14ac:dyDescent="0.2">
      <c r="B15" s="69" t="s">
        <v>6</v>
      </c>
      <c r="C15" s="40">
        <v>0.05</v>
      </c>
      <c r="D15" s="40"/>
      <c r="E15" s="40"/>
      <c r="F15" s="40"/>
      <c r="G15" s="70"/>
      <c r="H15" s="62"/>
      <c r="I15" s="2" t="s">
        <v>6</v>
      </c>
      <c r="J15" s="3">
        <v>0.05</v>
      </c>
      <c r="K15" s="3"/>
      <c r="L15" s="3"/>
      <c r="M15" s="3"/>
      <c r="N15" s="3"/>
      <c r="O15" s="3"/>
      <c r="P15" s="3"/>
      <c r="Q15" s="3"/>
      <c r="R15" s="42"/>
      <c r="S15" s="43"/>
    </row>
    <row r="16" spans="2:19" x14ac:dyDescent="0.2">
      <c r="B16" s="69"/>
      <c r="C16" s="40"/>
      <c r="D16" s="40"/>
      <c r="E16" s="40"/>
      <c r="F16" s="40"/>
      <c r="G16" s="70"/>
      <c r="H16" s="62"/>
      <c r="I16" s="2"/>
      <c r="J16" s="3"/>
      <c r="K16" s="3"/>
      <c r="L16" s="3"/>
      <c r="M16" s="3"/>
      <c r="N16" s="3"/>
      <c r="O16" s="3"/>
      <c r="P16" s="3"/>
      <c r="Q16" s="3"/>
      <c r="R16" s="42"/>
      <c r="S16" s="43"/>
    </row>
    <row r="17" spans="2:19" x14ac:dyDescent="0.2">
      <c r="B17" s="69" t="s">
        <v>7</v>
      </c>
      <c r="C17" s="40" t="s">
        <v>8</v>
      </c>
      <c r="D17" s="40" t="s">
        <v>9</v>
      </c>
      <c r="E17" s="40" t="s">
        <v>10</v>
      </c>
      <c r="F17" s="40" t="s">
        <v>11</v>
      </c>
      <c r="G17" s="70"/>
      <c r="H17" s="62"/>
      <c r="I17" s="2" t="s">
        <v>29</v>
      </c>
      <c r="J17" s="3" t="s">
        <v>113</v>
      </c>
      <c r="K17" s="3" t="s">
        <v>30</v>
      </c>
      <c r="L17" s="3" t="s">
        <v>31</v>
      </c>
      <c r="M17" s="3" t="s">
        <v>32</v>
      </c>
      <c r="N17" s="3" t="s">
        <v>33</v>
      </c>
      <c r="O17" s="3"/>
      <c r="P17" s="3"/>
      <c r="Q17" s="3"/>
      <c r="R17" s="42"/>
      <c r="S17" s="43"/>
    </row>
    <row r="18" spans="2:19" x14ac:dyDescent="0.2">
      <c r="B18" s="69" t="s">
        <v>107</v>
      </c>
      <c r="C18" s="40">
        <v>5.0819999999999999</v>
      </c>
      <c r="D18" s="40">
        <v>4.1799999999999997E-2</v>
      </c>
      <c r="E18" s="40" t="s">
        <v>35</v>
      </c>
      <c r="F18" s="40" t="s">
        <v>5</v>
      </c>
      <c r="G18" s="70"/>
      <c r="H18" s="62"/>
      <c r="I18" s="2"/>
      <c r="J18" s="3"/>
      <c r="K18" s="3"/>
      <c r="L18" s="3"/>
      <c r="M18" s="3"/>
      <c r="N18" s="3"/>
      <c r="O18" s="3"/>
      <c r="P18" s="3"/>
      <c r="Q18" s="3"/>
      <c r="R18" s="42"/>
      <c r="S18" s="43"/>
    </row>
    <row r="19" spans="2:19" x14ac:dyDescent="0.2">
      <c r="B19" s="69" t="s">
        <v>96</v>
      </c>
      <c r="C19" s="40">
        <v>20.14</v>
      </c>
      <c r="D19" s="40">
        <v>1E-4</v>
      </c>
      <c r="E19" s="40" t="s">
        <v>12</v>
      </c>
      <c r="F19" s="40" t="s">
        <v>5</v>
      </c>
      <c r="G19" s="70"/>
      <c r="H19" s="62"/>
      <c r="I19" s="2" t="s">
        <v>338</v>
      </c>
      <c r="J19" s="3"/>
      <c r="K19" s="3"/>
      <c r="L19" s="3"/>
      <c r="M19" s="3"/>
      <c r="N19" s="3"/>
      <c r="O19" s="3"/>
      <c r="P19" s="3"/>
      <c r="Q19" s="3"/>
      <c r="R19" s="42"/>
      <c r="S19" s="43"/>
    </row>
    <row r="20" spans="2:19" x14ac:dyDescent="0.2">
      <c r="B20" s="69" t="s">
        <v>76</v>
      </c>
      <c r="C20" s="40">
        <v>35.380000000000003</v>
      </c>
      <c r="D20" s="40" t="s">
        <v>13</v>
      </c>
      <c r="E20" s="40" t="s">
        <v>14</v>
      </c>
      <c r="F20" s="40" t="s">
        <v>5</v>
      </c>
      <c r="G20" s="70"/>
      <c r="H20" s="62"/>
      <c r="I20" s="2" t="s">
        <v>248</v>
      </c>
      <c r="J20" s="3">
        <v>-16.59</v>
      </c>
      <c r="K20" s="3" t="s">
        <v>339</v>
      </c>
      <c r="L20" s="3" t="s">
        <v>5</v>
      </c>
      <c r="M20" s="3" t="s">
        <v>14</v>
      </c>
      <c r="N20" s="3" t="s">
        <v>13</v>
      </c>
      <c r="O20" s="3"/>
      <c r="P20" s="3"/>
      <c r="Q20" s="3"/>
      <c r="R20" s="42"/>
      <c r="S20" s="43"/>
    </row>
    <row r="21" spans="2:19" x14ac:dyDescent="0.2">
      <c r="B21" s="69"/>
      <c r="C21" s="40"/>
      <c r="D21" s="40"/>
      <c r="E21" s="40"/>
      <c r="F21" s="40"/>
      <c r="G21" s="70"/>
      <c r="H21" s="62"/>
      <c r="I21" s="2" t="s">
        <v>119</v>
      </c>
      <c r="J21" s="3">
        <v>-7.4690000000000003</v>
      </c>
      <c r="K21" s="3" t="s">
        <v>340</v>
      </c>
      <c r="L21" s="3" t="s">
        <v>5</v>
      </c>
      <c r="M21" s="3" t="s">
        <v>35</v>
      </c>
      <c r="N21" s="3">
        <v>4.8300000000000003E-2</v>
      </c>
      <c r="O21" s="3"/>
      <c r="P21" s="3"/>
      <c r="Q21" s="3"/>
      <c r="R21" s="42"/>
      <c r="S21" s="43"/>
    </row>
    <row r="22" spans="2:19" x14ac:dyDescent="0.2">
      <c r="B22" s="69" t="s">
        <v>17</v>
      </c>
      <c r="C22" s="40" t="s">
        <v>109</v>
      </c>
      <c r="D22" s="40" t="s">
        <v>18</v>
      </c>
      <c r="E22" s="40" t="s">
        <v>19</v>
      </c>
      <c r="F22" s="40" t="s">
        <v>20</v>
      </c>
      <c r="G22" s="70" t="s">
        <v>9</v>
      </c>
      <c r="H22" s="62"/>
      <c r="I22" s="2"/>
      <c r="J22" s="3"/>
      <c r="K22" s="3"/>
      <c r="L22" s="3"/>
      <c r="M22" s="3"/>
      <c r="N22" s="3"/>
      <c r="O22" s="3"/>
      <c r="P22" s="3"/>
      <c r="Q22" s="3"/>
      <c r="R22" s="42"/>
      <c r="S22" s="43"/>
    </row>
    <row r="23" spans="2:19" x14ac:dyDescent="0.2">
      <c r="B23" s="69" t="s">
        <v>107</v>
      </c>
      <c r="C23" s="40">
        <v>214.6</v>
      </c>
      <c r="D23" s="40">
        <v>1</v>
      </c>
      <c r="E23" s="40">
        <v>214.6</v>
      </c>
      <c r="F23" s="40" t="s">
        <v>256</v>
      </c>
      <c r="G23" s="70" t="s">
        <v>337</v>
      </c>
      <c r="H23" s="62"/>
      <c r="I23" s="2"/>
      <c r="J23" s="3"/>
      <c r="K23" s="3"/>
      <c r="L23" s="3"/>
      <c r="M23" s="3"/>
      <c r="N23" s="3"/>
      <c r="O23" s="3"/>
      <c r="P23" s="3"/>
      <c r="Q23" s="3"/>
      <c r="R23" s="42"/>
      <c r="S23" s="43"/>
    </row>
    <row r="24" spans="2:19" x14ac:dyDescent="0.2">
      <c r="B24" s="69" t="s">
        <v>96</v>
      </c>
      <c r="C24" s="40">
        <v>850.3</v>
      </c>
      <c r="D24" s="40">
        <v>1</v>
      </c>
      <c r="E24" s="40">
        <v>850.3</v>
      </c>
      <c r="F24" s="40" t="s">
        <v>257</v>
      </c>
      <c r="G24" s="70" t="s">
        <v>118</v>
      </c>
      <c r="H24" s="62"/>
      <c r="I24" s="2" t="s">
        <v>38</v>
      </c>
      <c r="J24" s="3" t="s">
        <v>114</v>
      </c>
      <c r="K24" s="3" t="s">
        <v>115</v>
      </c>
      <c r="L24" s="3" t="s">
        <v>113</v>
      </c>
      <c r="M24" s="3" t="s">
        <v>39</v>
      </c>
      <c r="N24" s="3" t="s">
        <v>40</v>
      </c>
      <c r="O24" s="3" t="s">
        <v>41</v>
      </c>
      <c r="P24" s="3" t="s">
        <v>42</v>
      </c>
      <c r="Q24" s="3" t="s">
        <v>18</v>
      </c>
      <c r="R24" s="42"/>
      <c r="S24" s="43"/>
    </row>
    <row r="25" spans="2:19" x14ac:dyDescent="0.2">
      <c r="B25" s="69" t="s">
        <v>76</v>
      </c>
      <c r="C25" s="40">
        <v>1494</v>
      </c>
      <c r="D25" s="40">
        <v>1</v>
      </c>
      <c r="E25" s="40">
        <v>1494</v>
      </c>
      <c r="F25" s="40" t="s">
        <v>258</v>
      </c>
      <c r="G25" s="70" t="s">
        <v>21</v>
      </c>
      <c r="H25" s="62"/>
      <c r="I25" s="2"/>
      <c r="J25" s="3"/>
      <c r="K25" s="3"/>
      <c r="L25" s="3"/>
      <c r="M25" s="3"/>
      <c r="N25" s="3"/>
      <c r="O25" s="3"/>
      <c r="P25" s="3"/>
      <c r="Q25" s="3"/>
      <c r="R25" s="42"/>
      <c r="S25" s="43"/>
    </row>
    <row r="26" spans="2:19" x14ac:dyDescent="0.2">
      <c r="B26" s="69" t="s">
        <v>22</v>
      </c>
      <c r="C26" s="40">
        <v>2043</v>
      </c>
      <c r="D26" s="40">
        <v>42</v>
      </c>
      <c r="E26" s="40">
        <v>48.65</v>
      </c>
      <c r="F26" s="40"/>
      <c r="G26" s="70"/>
      <c r="H26" s="62"/>
      <c r="I26" s="2" t="s">
        <v>338</v>
      </c>
      <c r="J26" s="3"/>
      <c r="K26" s="3"/>
      <c r="L26" s="3"/>
      <c r="M26" s="3"/>
      <c r="N26" s="3"/>
      <c r="O26" s="3"/>
      <c r="P26" s="3"/>
      <c r="Q26" s="3"/>
      <c r="R26" s="42"/>
      <c r="S26" s="43"/>
    </row>
    <row r="27" spans="2:19" x14ac:dyDescent="0.2">
      <c r="B27" s="69"/>
      <c r="C27" s="40"/>
      <c r="D27" s="40"/>
      <c r="E27" s="40"/>
      <c r="F27" s="40"/>
      <c r="G27" s="70"/>
      <c r="H27" s="62"/>
      <c r="I27" s="2" t="s">
        <v>248</v>
      </c>
      <c r="J27" s="3">
        <v>32.17</v>
      </c>
      <c r="K27" s="3">
        <v>48.75</v>
      </c>
      <c r="L27" s="3">
        <v>-16.59</v>
      </c>
      <c r="M27" s="3">
        <v>2.9409999999999998</v>
      </c>
      <c r="N27" s="3">
        <v>15</v>
      </c>
      <c r="O27" s="3">
        <v>9</v>
      </c>
      <c r="P27" s="3">
        <v>5.6390000000000002</v>
      </c>
      <c r="Q27" s="3">
        <v>42</v>
      </c>
      <c r="R27" s="42"/>
      <c r="S27" s="43"/>
    </row>
    <row r="28" spans="2:19" x14ac:dyDescent="0.2">
      <c r="B28" s="69" t="s">
        <v>23</v>
      </c>
      <c r="C28" s="40"/>
      <c r="D28" s="40"/>
      <c r="E28" s="40"/>
      <c r="F28" s="40"/>
      <c r="G28" s="70"/>
      <c r="H28" s="62"/>
      <c r="I28" s="2" t="s">
        <v>119</v>
      </c>
      <c r="J28" s="3">
        <v>27.65</v>
      </c>
      <c r="K28" s="3">
        <v>35.119999999999997</v>
      </c>
      <c r="L28" s="3">
        <v>-7.4690000000000003</v>
      </c>
      <c r="M28" s="3">
        <v>3.1930000000000001</v>
      </c>
      <c r="N28" s="3">
        <v>7</v>
      </c>
      <c r="O28" s="3">
        <v>15</v>
      </c>
      <c r="P28" s="3">
        <v>2.339</v>
      </c>
      <c r="Q28" s="3">
        <v>42</v>
      </c>
      <c r="R28" s="42"/>
      <c r="S28" s="43"/>
    </row>
    <row r="29" spans="2:19" x14ac:dyDescent="0.2">
      <c r="B29" s="69" t="s">
        <v>259</v>
      </c>
      <c r="C29" s="40">
        <v>29.91</v>
      </c>
      <c r="D29" s="40"/>
      <c r="E29" s="40"/>
      <c r="F29" s="40"/>
      <c r="G29" s="70"/>
      <c r="H29" s="71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6"/>
    </row>
    <row r="30" spans="2:19" x14ac:dyDescent="0.2">
      <c r="B30" s="69" t="s">
        <v>260</v>
      </c>
      <c r="C30" s="40">
        <v>41.94</v>
      </c>
      <c r="D30" s="40"/>
      <c r="E30" s="40"/>
      <c r="F30" s="40"/>
      <c r="G30" s="70"/>
      <c r="H30" s="71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6"/>
    </row>
    <row r="31" spans="2:19" x14ac:dyDescent="0.2">
      <c r="B31" s="69" t="s">
        <v>110</v>
      </c>
      <c r="C31" s="40">
        <v>-12.03</v>
      </c>
      <c r="D31" s="40"/>
      <c r="E31" s="40"/>
      <c r="F31" s="40"/>
      <c r="G31" s="70"/>
      <c r="H31" s="71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6"/>
    </row>
    <row r="32" spans="2:19" x14ac:dyDescent="0.2">
      <c r="B32" s="69" t="s">
        <v>24</v>
      </c>
      <c r="C32" s="40">
        <v>2.17</v>
      </c>
      <c r="D32" s="40"/>
      <c r="E32" s="40"/>
      <c r="F32" s="40"/>
      <c r="G32" s="70"/>
      <c r="H32" s="71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6"/>
    </row>
    <row r="33" spans="2:19" x14ac:dyDescent="0.2">
      <c r="B33" s="69" t="s">
        <v>25</v>
      </c>
      <c r="C33" s="40" t="s">
        <v>261</v>
      </c>
      <c r="D33" s="40"/>
      <c r="E33" s="40"/>
      <c r="F33" s="40"/>
      <c r="G33" s="70"/>
      <c r="H33" s="71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6"/>
    </row>
    <row r="34" spans="2:19" x14ac:dyDescent="0.2">
      <c r="B34" s="69"/>
      <c r="C34" s="40"/>
      <c r="D34" s="40"/>
      <c r="E34" s="40"/>
      <c r="F34" s="40"/>
      <c r="G34" s="70"/>
      <c r="H34" s="71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6"/>
    </row>
    <row r="35" spans="2:19" x14ac:dyDescent="0.2">
      <c r="B35" s="69" t="s">
        <v>120</v>
      </c>
      <c r="C35" s="40"/>
      <c r="D35" s="40"/>
      <c r="E35" s="40"/>
      <c r="F35" s="40"/>
      <c r="G35" s="70"/>
      <c r="H35" s="71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6"/>
    </row>
    <row r="36" spans="2:19" x14ac:dyDescent="0.2">
      <c r="B36" s="69" t="s">
        <v>262</v>
      </c>
      <c r="C36" s="40">
        <v>40.46</v>
      </c>
      <c r="D36" s="40"/>
      <c r="E36" s="40"/>
      <c r="F36" s="40"/>
      <c r="G36" s="70"/>
      <c r="H36" s="71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6"/>
    </row>
    <row r="37" spans="2:19" x14ac:dyDescent="0.2">
      <c r="B37" s="69" t="s">
        <v>263</v>
      </c>
      <c r="C37" s="40">
        <v>31.39</v>
      </c>
      <c r="D37" s="40"/>
      <c r="E37" s="40"/>
      <c r="F37" s="40"/>
      <c r="G37" s="70"/>
      <c r="H37" s="71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6"/>
    </row>
    <row r="38" spans="2:19" x14ac:dyDescent="0.2">
      <c r="B38" s="69" t="s">
        <v>110</v>
      </c>
      <c r="C38" s="40">
        <v>9.0739999999999998</v>
      </c>
      <c r="D38" s="40"/>
      <c r="E38" s="40"/>
      <c r="F38" s="40"/>
      <c r="G38" s="70"/>
      <c r="H38" s="71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6"/>
    </row>
    <row r="39" spans="2:19" x14ac:dyDescent="0.2">
      <c r="B39" s="69" t="s">
        <v>24</v>
      </c>
      <c r="C39" s="40">
        <v>2.17</v>
      </c>
      <c r="D39" s="40"/>
      <c r="E39" s="40"/>
      <c r="F39" s="40"/>
      <c r="G39" s="70"/>
      <c r="H39" s="71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6"/>
    </row>
    <row r="40" spans="2:19" x14ac:dyDescent="0.2">
      <c r="B40" s="69" t="s">
        <v>25</v>
      </c>
      <c r="C40" s="40" t="s">
        <v>264</v>
      </c>
      <c r="D40" s="40"/>
      <c r="E40" s="40"/>
      <c r="F40" s="40"/>
      <c r="G40" s="70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3"/>
    </row>
    <row r="41" spans="2:19" x14ac:dyDescent="0.2">
      <c r="B41" s="69"/>
      <c r="C41" s="40"/>
      <c r="D41" s="40"/>
      <c r="E41" s="40"/>
      <c r="F41" s="40"/>
      <c r="G41" s="70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3"/>
    </row>
    <row r="42" spans="2:19" x14ac:dyDescent="0.2">
      <c r="B42" s="69" t="s">
        <v>121</v>
      </c>
      <c r="C42" s="40"/>
      <c r="D42" s="40"/>
      <c r="E42" s="40"/>
      <c r="F42" s="40"/>
      <c r="G42" s="70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3"/>
    </row>
    <row r="43" spans="2:19" x14ac:dyDescent="0.2">
      <c r="B43" s="69" t="s">
        <v>122</v>
      </c>
      <c r="C43" s="40">
        <v>-16.59</v>
      </c>
      <c r="D43" s="40"/>
      <c r="E43" s="40"/>
      <c r="F43" s="40"/>
      <c r="G43" s="70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3"/>
    </row>
    <row r="44" spans="2:19" x14ac:dyDescent="0.2">
      <c r="B44" s="69" t="s">
        <v>123</v>
      </c>
      <c r="C44" s="40">
        <v>-7.4690000000000003</v>
      </c>
      <c r="D44" s="40"/>
      <c r="E44" s="40"/>
      <c r="F44" s="40"/>
      <c r="G44" s="70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3"/>
    </row>
    <row r="45" spans="2:19" x14ac:dyDescent="0.2">
      <c r="B45" s="69" t="s">
        <v>124</v>
      </c>
      <c r="C45" s="40">
        <v>-9.1159999999999997</v>
      </c>
      <c r="D45" s="40"/>
      <c r="E45" s="40"/>
      <c r="F45" s="40"/>
      <c r="G45" s="70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3"/>
    </row>
    <row r="46" spans="2:19" x14ac:dyDescent="0.2">
      <c r="B46" s="69" t="s">
        <v>25</v>
      </c>
      <c r="C46" s="40" t="s">
        <v>265</v>
      </c>
      <c r="D46" s="40"/>
      <c r="E46" s="40"/>
      <c r="F46" s="40"/>
      <c r="G46" s="70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3"/>
    </row>
    <row r="47" spans="2:19" x14ac:dyDescent="0.2">
      <c r="B47" s="69" t="s">
        <v>125</v>
      </c>
      <c r="C47" s="40">
        <v>9.1159999999999997</v>
      </c>
      <c r="D47" s="40"/>
      <c r="E47" s="40"/>
      <c r="F47" s="40"/>
      <c r="G47" s="70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3"/>
    </row>
    <row r="48" spans="2:19" x14ac:dyDescent="0.2">
      <c r="B48" s="69" t="s">
        <v>25</v>
      </c>
      <c r="C48" s="40" t="s">
        <v>266</v>
      </c>
      <c r="D48" s="40"/>
      <c r="E48" s="40"/>
      <c r="F48" s="40"/>
      <c r="G48" s="70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3"/>
    </row>
    <row r="49" spans="2:19" x14ac:dyDescent="0.2">
      <c r="B49" s="69"/>
      <c r="C49" s="40"/>
      <c r="D49" s="40"/>
      <c r="E49" s="40"/>
      <c r="F49" s="40"/>
      <c r="G49" s="70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3"/>
    </row>
    <row r="50" spans="2:19" x14ac:dyDescent="0.2">
      <c r="B50" s="69" t="s">
        <v>26</v>
      </c>
      <c r="C50" s="40"/>
      <c r="D50" s="40"/>
      <c r="E50" s="40"/>
      <c r="F50" s="40"/>
      <c r="G50" s="70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3"/>
    </row>
    <row r="51" spans="2:19" x14ac:dyDescent="0.2">
      <c r="B51" s="69" t="s">
        <v>78</v>
      </c>
      <c r="C51" s="40">
        <v>2</v>
      </c>
      <c r="D51" s="40"/>
      <c r="E51" s="40"/>
      <c r="F51" s="40"/>
      <c r="G51" s="70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3"/>
    </row>
    <row r="52" spans="2:19" x14ac:dyDescent="0.2">
      <c r="B52" s="69" t="s">
        <v>117</v>
      </c>
      <c r="C52" s="40">
        <v>2</v>
      </c>
      <c r="D52" s="40"/>
      <c r="E52" s="40"/>
      <c r="F52" s="40"/>
      <c r="G52" s="70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3"/>
    </row>
    <row r="53" spans="2:19" ht="16" thickBot="1" x14ac:dyDescent="0.25">
      <c r="B53" s="69" t="s">
        <v>112</v>
      </c>
      <c r="C53" s="40">
        <v>46</v>
      </c>
      <c r="D53" s="40"/>
      <c r="E53" s="40"/>
      <c r="F53" s="40"/>
      <c r="G53" s="70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2"/>
    </row>
  </sheetData>
  <mergeCells count="4">
    <mergeCell ref="C2:S2"/>
    <mergeCell ref="C7:S7"/>
    <mergeCell ref="I12:Q12"/>
    <mergeCell ref="B12:G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36983-33CA-40AE-9E31-7C651411B15D}">
  <dimension ref="B2:AB108"/>
  <sheetViews>
    <sheetView topLeftCell="A84" zoomScale="81" zoomScaleNormal="81" workbookViewId="0">
      <selection activeCell="C96" sqref="C96"/>
    </sheetView>
  </sheetViews>
  <sheetFormatPr baseColWidth="10" defaultColWidth="8.83203125" defaultRowHeight="15" x14ac:dyDescent="0.2"/>
  <cols>
    <col min="2" max="2" width="43.5" customWidth="1"/>
    <col min="3" max="3" width="80.33203125" customWidth="1"/>
    <col min="4" max="4" width="27" customWidth="1"/>
    <col min="13" max="13" width="51.83203125" customWidth="1"/>
    <col min="16" max="16" width="23.1640625" customWidth="1"/>
    <col min="17" max="17" width="28.1640625" customWidth="1"/>
  </cols>
  <sheetData>
    <row r="2" spans="2:28" x14ac:dyDescent="0.2">
      <c r="B2" s="9"/>
      <c r="C2" s="73" t="s">
        <v>0</v>
      </c>
      <c r="D2" s="73"/>
      <c r="E2" s="73"/>
      <c r="F2" s="73"/>
      <c r="G2" s="73"/>
      <c r="H2" s="73"/>
      <c r="I2" s="73"/>
      <c r="J2" s="73"/>
      <c r="K2" s="73"/>
      <c r="M2" s="9"/>
      <c r="N2" s="73" t="s">
        <v>310</v>
      </c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2:28" x14ac:dyDescent="0.2">
      <c r="B3" s="1" t="s">
        <v>269</v>
      </c>
      <c r="C3" s="1" t="s">
        <v>63</v>
      </c>
      <c r="D3" s="1" t="s">
        <v>64</v>
      </c>
      <c r="E3" s="1" t="s">
        <v>65</v>
      </c>
      <c r="F3" s="1" t="s">
        <v>66</v>
      </c>
      <c r="G3" s="1" t="s">
        <v>67</v>
      </c>
      <c r="H3" s="1" t="s">
        <v>68</v>
      </c>
      <c r="I3" s="1" t="s">
        <v>69</v>
      </c>
      <c r="J3" s="10" t="s">
        <v>61</v>
      </c>
      <c r="K3" s="6" t="s">
        <v>43</v>
      </c>
      <c r="M3" s="1" t="s">
        <v>269</v>
      </c>
      <c r="N3" s="1" t="s">
        <v>63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92</v>
      </c>
      <c r="W3" s="1" t="s">
        <v>93</v>
      </c>
      <c r="X3" s="1" t="s">
        <v>94</v>
      </c>
      <c r="Y3" s="1" t="s">
        <v>99</v>
      </c>
      <c r="Z3" s="1" t="s">
        <v>100</v>
      </c>
      <c r="AA3" s="1" t="s">
        <v>61</v>
      </c>
      <c r="AB3" s="1" t="s">
        <v>43</v>
      </c>
    </row>
    <row r="4" spans="2:28" x14ac:dyDescent="0.2">
      <c r="B4" s="1">
        <v>0.25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0">
        <f>AVERAGE(C4:I4)</f>
        <v>0</v>
      </c>
      <c r="K4" s="1">
        <f>_xlfn.STDEV.S(C4:I4)</f>
        <v>0</v>
      </c>
      <c r="M4" s="1">
        <v>0.25</v>
      </c>
      <c r="N4" s="1">
        <v>0</v>
      </c>
      <c r="O4" s="1">
        <v>0</v>
      </c>
      <c r="P4" s="1">
        <v>0</v>
      </c>
      <c r="Q4" s="1" t="s">
        <v>91</v>
      </c>
      <c r="R4" s="1">
        <v>0</v>
      </c>
      <c r="S4" s="1">
        <v>0</v>
      </c>
      <c r="T4" s="1">
        <v>0</v>
      </c>
      <c r="U4" s="10">
        <v>0</v>
      </c>
      <c r="V4" s="1">
        <v>0</v>
      </c>
      <c r="W4" s="5">
        <v>0</v>
      </c>
      <c r="X4" s="5">
        <v>0</v>
      </c>
      <c r="Y4" s="5">
        <v>0</v>
      </c>
      <c r="Z4" s="5">
        <v>0</v>
      </c>
      <c r="AA4" s="1">
        <f>AVERAGE(N4:Z4)</f>
        <v>0</v>
      </c>
      <c r="AB4" s="1">
        <f>_xlfn.STDEV.S(N4:Z4)</f>
        <v>0</v>
      </c>
    </row>
    <row r="5" spans="2:28" x14ac:dyDescent="0.2">
      <c r="B5" s="1">
        <v>0.5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0">
        <f t="shared" ref="J5:J68" si="0">AVERAGE(C5:I5)</f>
        <v>0</v>
      </c>
      <c r="K5" s="1">
        <f t="shared" ref="K5:K68" si="1">_xlfn.STDEV.S(C5:I5)</f>
        <v>0</v>
      </c>
      <c r="M5" s="1">
        <v>0.5</v>
      </c>
      <c r="N5" s="1">
        <v>0</v>
      </c>
      <c r="O5" s="1">
        <v>0</v>
      </c>
      <c r="P5" s="1">
        <v>0</v>
      </c>
      <c r="Q5" s="1" t="s">
        <v>270</v>
      </c>
      <c r="R5" s="1">
        <v>0</v>
      </c>
      <c r="S5" s="1">
        <v>0</v>
      </c>
      <c r="T5" s="1">
        <v>0</v>
      </c>
      <c r="U5" s="10">
        <v>0</v>
      </c>
      <c r="V5" s="1">
        <v>0</v>
      </c>
      <c r="W5" s="5">
        <v>0</v>
      </c>
      <c r="X5" s="5">
        <v>0</v>
      </c>
      <c r="Y5" s="5">
        <v>0</v>
      </c>
      <c r="Z5" s="5">
        <v>0</v>
      </c>
      <c r="AA5" s="1">
        <f t="shared" ref="AA5:AA68" si="2">AVERAGE(N5:Z5)</f>
        <v>0</v>
      </c>
      <c r="AB5" s="1">
        <f t="shared" ref="AB5:AB68" si="3">_xlfn.STDEV.S(N5:Z5)</f>
        <v>0</v>
      </c>
    </row>
    <row r="6" spans="2:28" x14ac:dyDescent="0.2">
      <c r="B6" s="1">
        <v>0.75</v>
      </c>
      <c r="C6" s="1">
        <v>0</v>
      </c>
      <c r="D6" s="1">
        <v>0</v>
      </c>
      <c r="E6" s="1">
        <v>8.5300000000000003E-4</v>
      </c>
      <c r="F6" s="1">
        <v>0</v>
      </c>
      <c r="G6" s="1">
        <v>0</v>
      </c>
      <c r="H6" s="1">
        <v>0</v>
      </c>
      <c r="I6" s="1"/>
      <c r="J6" s="10">
        <f t="shared" si="0"/>
        <v>1.4216666666666666E-4</v>
      </c>
      <c r="K6" s="1">
        <f t="shared" si="1"/>
        <v>3.4823579176567517E-4</v>
      </c>
      <c r="M6" s="1">
        <v>0.75</v>
      </c>
      <c r="N6" s="1">
        <v>0</v>
      </c>
      <c r="O6" s="1">
        <v>0</v>
      </c>
      <c r="P6" s="1">
        <v>0</v>
      </c>
      <c r="Q6" s="1" t="s">
        <v>271</v>
      </c>
      <c r="R6" s="1">
        <v>0</v>
      </c>
      <c r="S6" s="1">
        <v>0</v>
      </c>
      <c r="T6" s="1">
        <v>0</v>
      </c>
      <c r="U6" s="10">
        <v>0</v>
      </c>
      <c r="V6" s="1">
        <v>0</v>
      </c>
      <c r="W6" s="5">
        <v>0</v>
      </c>
      <c r="X6" s="1">
        <v>0</v>
      </c>
      <c r="Y6" s="1">
        <v>0</v>
      </c>
      <c r="Z6" s="1">
        <v>0</v>
      </c>
      <c r="AA6" s="1">
        <f t="shared" si="2"/>
        <v>0</v>
      </c>
      <c r="AB6" s="1">
        <f t="shared" si="3"/>
        <v>0</v>
      </c>
    </row>
    <row r="7" spans="2:28" x14ac:dyDescent="0.2">
      <c r="B7" s="1">
        <v>1</v>
      </c>
      <c r="C7" s="1"/>
      <c r="D7" s="1">
        <v>0</v>
      </c>
      <c r="E7" s="1">
        <v>8.5300000000000003E-4</v>
      </c>
      <c r="F7" s="1">
        <v>0</v>
      </c>
      <c r="G7" s="1">
        <v>0</v>
      </c>
      <c r="H7" s="1">
        <v>0</v>
      </c>
      <c r="I7" s="1">
        <v>6.1103999999999999E-2</v>
      </c>
      <c r="J7" s="10">
        <f t="shared" si="0"/>
        <v>1.0326166666666666E-2</v>
      </c>
      <c r="K7" s="1">
        <f t="shared" si="1"/>
        <v>2.4878296231186463E-2</v>
      </c>
      <c r="M7" s="1">
        <v>1</v>
      </c>
      <c r="N7" s="1">
        <v>0</v>
      </c>
      <c r="O7" s="1">
        <v>0</v>
      </c>
      <c r="P7" s="1">
        <v>0</v>
      </c>
      <c r="Q7" s="1" t="s">
        <v>272</v>
      </c>
      <c r="R7" s="1">
        <v>0</v>
      </c>
      <c r="S7" s="1">
        <v>0</v>
      </c>
      <c r="T7" s="1">
        <v>1.7E-5</v>
      </c>
      <c r="U7" s="10">
        <v>0</v>
      </c>
      <c r="V7" s="1">
        <v>0</v>
      </c>
      <c r="W7" s="5">
        <v>0</v>
      </c>
      <c r="X7" s="5">
        <v>0</v>
      </c>
      <c r="Y7" s="1">
        <v>2.69E-5</v>
      </c>
      <c r="Z7" s="1">
        <v>0</v>
      </c>
      <c r="AA7" s="1">
        <f t="shared" si="2"/>
        <v>3.6583333333333332E-6</v>
      </c>
      <c r="AB7" s="1">
        <f t="shared" si="3"/>
        <v>8.8008737513884841E-6</v>
      </c>
    </row>
    <row r="8" spans="2:28" x14ac:dyDescent="0.2">
      <c r="B8" s="1">
        <v>1.25</v>
      </c>
      <c r="C8" s="1">
        <v>4.1469999999999996E-3</v>
      </c>
      <c r="D8" s="1">
        <v>7.1699999999999997E-4</v>
      </c>
      <c r="E8" s="1">
        <v>0.115923</v>
      </c>
      <c r="F8" s="1">
        <v>9.9099999999999991E-4</v>
      </c>
      <c r="G8" s="1">
        <v>0</v>
      </c>
      <c r="H8" s="1">
        <v>0</v>
      </c>
      <c r="I8" s="1">
        <v>0.109929</v>
      </c>
      <c r="J8" s="10">
        <f t="shared" si="0"/>
        <v>3.3100999999999998E-2</v>
      </c>
      <c r="K8" s="1">
        <f t="shared" si="1"/>
        <v>5.4576379722977832E-2</v>
      </c>
      <c r="M8" s="1">
        <v>1.25</v>
      </c>
      <c r="N8" s="1">
        <v>4.8910000000000004E-3</v>
      </c>
      <c r="O8" s="1">
        <v>0</v>
      </c>
      <c r="P8" s="1">
        <v>0</v>
      </c>
      <c r="Q8" s="1" t="s">
        <v>273</v>
      </c>
      <c r="R8" s="1">
        <v>0</v>
      </c>
      <c r="S8" s="1">
        <v>0</v>
      </c>
      <c r="T8" s="1">
        <v>3.6000000000000001E-5</v>
      </c>
      <c r="U8" s="10">
        <v>0.13473299999999999</v>
      </c>
      <c r="V8" s="1">
        <v>0</v>
      </c>
      <c r="W8" s="5">
        <v>0</v>
      </c>
      <c r="X8" s="5">
        <v>0</v>
      </c>
      <c r="Y8" s="1">
        <v>9.8999999999999994E-5</v>
      </c>
      <c r="Z8" s="1">
        <v>0</v>
      </c>
      <c r="AA8" s="1">
        <f t="shared" si="2"/>
        <v>1.164658333333333E-2</v>
      </c>
      <c r="AB8" s="1">
        <f t="shared" si="3"/>
        <v>3.878753247081132E-2</v>
      </c>
    </row>
    <row r="9" spans="2:28" x14ac:dyDescent="0.2">
      <c r="B9" s="1">
        <v>1.5</v>
      </c>
      <c r="C9" s="1">
        <v>9.5498E-2</v>
      </c>
      <c r="D9" s="1">
        <v>1.305E-3</v>
      </c>
      <c r="E9" s="1">
        <v>0.115923</v>
      </c>
      <c r="F9" s="1">
        <v>0.129582</v>
      </c>
      <c r="G9" s="1">
        <v>0</v>
      </c>
      <c r="H9" s="1">
        <v>0</v>
      </c>
      <c r="I9" s="1">
        <v>0.18543899999999999</v>
      </c>
      <c r="J9" s="10">
        <f t="shared" si="0"/>
        <v>7.5392428571428569E-2</v>
      </c>
      <c r="K9" s="1">
        <f t="shared" si="1"/>
        <v>7.5222672116096179E-2</v>
      </c>
      <c r="M9" s="1">
        <v>1.5</v>
      </c>
      <c r="N9" s="1">
        <v>2.7806000000000001E-2</v>
      </c>
      <c r="O9" s="1">
        <v>0</v>
      </c>
      <c r="P9" s="1">
        <v>3.875E-3</v>
      </c>
      <c r="Q9" s="1" t="s">
        <v>274</v>
      </c>
      <c r="R9" s="1">
        <v>0</v>
      </c>
      <c r="S9" s="1">
        <v>0</v>
      </c>
      <c r="T9" s="1">
        <v>3.6000000000000001E-5</v>
      </c>
      <c r="U9" s="10">
        <v>0.19441600000000001</v>
      </c>
      <c r="V9" s="1">
        <v>0</v>
      </c>
      <c r="W9" s="5">
        <v>0</v>
      </c>
      <c r="X9" s="5">
        <v>0</v>
      </c>
      <c r="Y9" s="1">
        <v>9.8999999999999994E-5</v>
      </c>
      <c r="Z9" s="1">
        <v>0</v>
      </c>
      <c r="AA9" s="1">
        <f t="shared" si="2"/>
        <v>1.8852666666666667E-2</v>
      </c>
      <c r="AB9" s="1">
        <f t="shared" si="3"/>
        <v>5.5857533819747562E-2</v>
      </c>
    </row>
    <row r="10" spans="2:28" x14ac:dyDescent="0.2">
      <c r="B10" s="1">
        <v>1.75</v>
      </c>
      <c r="C10" s="1">
        <v>0.220247</v>
      </c>
      <c r="D10" s="1">
        <v>4.0654999999999997E-2</v>
      </c>
      <c r="E10" s="1">
        <v>0.31180400000000003</v>
      </c>
      <c r="F10" s="1">
        <v>0.20433699999999999</v>
      </c>
      <c r="G10" s="1">
        <v>1.02E-4</v>
      </c>
      <c r="H10" s="1">
        <v>0</v>
      </c>
      <c r="I10" s="1">
        <v>0.28583399999999998</v>
      </c>
      <c r="J10" s="10">
        <f t="shared" si="0"/>
        <v>0.15185414285714285</v>
      </c>
      <c r="K10" s="1">
        <f t="shared" si="1"/>
        <v>0.13504334801515719</v>
      </c>
      <c r="M10" s="1">
        <v>1.75</v>
      </c>
      <c r="N10" s="1">
        <v>5.9913000000000001E-2</v>
      </c>
      <c r="O10" s="1">
        <v>0</v>
      </c>
      <c r="P10" s="1">
        <v>1.082E-2</v>
      </c>
      <c r="Q10" s="1" t="s">
        <v>275</v>
      </c>
      <c r="R10" s="1">
        <v>0</v>
      </c>
      <c r="S10" s="1">
        <v>4.9904999999999998E-2</v>
      </c>
      <c r="T10" s="1">
        <v>4.8099999999999998E-4</v>
      </c>
      <c r="U10" s="10">
        <v>0.30413600000000002</v>
      </c>
      <c r="V10" s="1">
        <v>7.6499999999999997E-3</v>
      </c>
      <c r="W10" s="5">
        <v>0</v>
      </c>
      <c r="X10" s="5">
        <v>0</v>
      </c>
      <c r="Y10" s="1">
        <v>9.8999999999999994E-5</v>
      </c>
      <c r="Z10" s="1">
        <v>5.1101000000000001E-2</v>
      </c>
      <c r="AA10" s="1">
        <f t="shared" si="2"/>
        <v>4.0342083333333334E-2</v>
      </c>
      <c r="AB10" s="1">
        <f t="shared" si="3"/>
        <v>8.6253393662308456E-2</v>
      </c>
    </row>
    <row r="11" spans="2:28" x14ac:dyDescent="0.2">
      <c r="B11" s="1">
        <v>2</v>
      </c>
      <c r="C11" s="1">
        <v>0.497836</v>
      </c>
      <c r="D11" s="1">
        <v>0.158306</v>
      </c>
      <c r="E11" s="1">
        <v>0.38886199999999999</v>
      </c>
      <c r="F11" s="1">
        <v>0.33687299999999998</v>
      </c>
      <c r="G11" s="1">
        <v>1.9046E-2</v>
      </c>
      <c r="H11" s="1">
        <v>1.2099999999999999E-5</v>
      </c>
      <c r="I11" s="1">
        <v>0.31259599999999998</v>
      </c>
      <c r="J11" s="10">
        <f t="shared" si="0"/>
        <v>0.24479015714285715</v>
      </c>
      <c r="K11" s="1">
        <f t="shared" si="1"/>
        <v>0.18983414161895693</v>
      </c>
      <c r="M11" s="1">
        <v>2</v>
      </c>
      <c r="N11" s="1">
        <v>5.9913000000000001E-2</v>
      </c>
      <c r="O11" s="1">
        <v>0</v>
      </c>
      <c r="P11" s="1">
        <v>1.082E-2</v>
      </c>
      <c r="Q11" s="1" t="s">
        <v>276</v>
      </c>
      <c r="R11" s="1">
        <v>0</v>
      </c>
      <c r="S11" s="1">
        <v>0.140989</v>
      </c>
      <c r="T11" s="1">
        <v>1.632E-3</v>
      </c>
      <c r="U11" s="10">
        <v>0.43654999999999999</v>
      </c>
      <c r="V11" s="1">
        <v>6.2072000000000002E-2</v>
      </c>
      <c r="W11" s="5">
        <v>0</v>
      </c>
      <c r="X11" s="1">
        <v>1.6799999999999999E-4</v>
      </c>
      <c r="Y11" s="1">
        <v>9.8999999999999994E-5</v>
      </c>
      <c r="Z11" s="1">
        <v>6.1887999999999999E-2</v>
      </c>
      <c r="AA11" s="1">
        <f t="shared" si="2"/>
        <v>6.4510916666666654E-2</v>
      </c>
      <c r="AB11" s="1">
        <f t="shared" si="3"/>
        <v>0.1250113810589466</v>
      </c>
    </row>
    <row r="12" spans="2:28" x14ac:dyDescent="0.2">
      <c r="B12" s="1">
        <v>2.25</v>
      </c>
      <c r="C12" s="1">
        <v>0.53900199999999998</v>
      </c>
      <c r="D12" s="1">
        <v>0.27939000000000003</v>
      </c>
      <c r="E12" s="1">
        <v>0.53036300000000003</v>
      </c>
      <c r="F12" s="1">
        <v>0.486788</v>
      </c>
      <c r="G12" s="1">
        <v>7.7728000000000005E-2</v>
      </c>
      <c r="H12" s="1">
        <v>1.2099999999999999E-5</v>
      </c>
      <c r="I12" s="1">
        <v>0.34870600000000002</v>
      </c>
      <c r="J12" s="10">
        <f t="shared" si="0"/>
        <v>0.32314130000000002</v>
      </c>
      <c r="K12" s="1">
        <f t="shared" si="1"/>
        <v>0.21738016431418794</v>
      </c>
      <c r="M12" s="1">
        <v>2.25</v>
      </c>
      <c r="N12" s="1">
        <v>0.109153</v>
      </c>
      <c r="O12" s="1">
        <v>0</v>
      </c>
      <c r="P12" s="1">
        <v>1.082E-2</v>
      </c>
      <c r="Q12" s="1" t="s">
        <v>277</v>
      </c>
      <c r="R12" s="1">
        <v>3.7799999999999997E-5</v>
      </c>
      <c r="S12" s="1">
        <v>0.21123500000000001</v>
      </c>
      <c r="T12" s="1">
        <v>3.473E-3</v>
      </c>
      <c r="U12" s="10">
        <v>0.50515200000000005</v>
      </c>
      <c r="V12" s="1">
        <v>0.10933900000000001</v>
      </c>
      <c r="W12" s="5">
        <v>0</v>
      </c>
      <c r="X12" s="1">
        <v>1.6799999999999999E-4</v>
      </c>
      <c r="Y12" s="1">
        <v>9.8999999999999994E-5</v>
      </c>
      <c r="Z12" s="1">
        <v>0.12936400000000001</v>
      </c>
      <c r="AA12" s="1">
        <f t="shared" si="2"/>
        <v>8.9903400000000008E-2</v>
      </c>
      <c r="AB12" s="1">
        <f t="shared" si="3"/>
        <v>0.14879544371052131</v>
      </c>
    </row>
    <row r="13" spans="2:28" x14ac:dyDescent="0.2">
      <c r="B13" s="1">
        <v>2.5</v>
      </c>
      <c r="C13" s="1">
        <v>0.66782799999999998</v>
      </c>
      <c r="D13" s="1">
        <v>0.38287700000000002</v>
      </c>
      <c r="E13" s="1">
        <v>0.71806899999999996</v>
      </c>
      <c r="F13" s="1">
        <v>0.61681799999999998</v>
      </c>
      <c r="G13" s="1">
        <v>0.21055699999999999</v>
      </c>
      <c r="H13" s="1">
        <v>1.2099999999999999E-5</v>
      </c>
      <c r="I13" s="1">
        <v>0.47803600000000002</v>
      </c>
      <c r="J13" s="10">
        <f t="shared" si="0"/>
        <v>0.43917101428571431</v>
      </c>
      <c r="K13" s="1">
        <f t="shared" si="1"/>
        <v>0.26186223406217768</v>
      </c>
      <c r="M13" s="1">
        <v>2.5</v>
      </c>
      <c r="N13" s="1">
        <v>0.18503600000000001</v>
      </c>
      <c r="O13" s="1">
        <v>1.6233000000000001E-2</v>
      </c>
      <c r="P13" s="1">
        <v>1.082E-2</v>
      </c>
      <c r="Q13" s="1" t="s">
        <v>278</v>
      </c>
      <c r="R13" s="1">
        <v>1.152E-3</v>
      </c>
      <c r="S13" s="1">
        <v>0.34806999999999999</v>
      </c>
      <c r="T13" s="1">
        <v>1.1826E-2</v>
      </c>
      <c r="U13" s="10">
        <v>0.60114299999999998</v>
      </c>
      <c r="V13" s="1">
        <v>0.13845299999999999</v>
      </c>
      <c r="W13" s="1">
        <v>6.2490000000000002E-3</v>
      </c>
      <c r="X13" s="1">
        <v>1.5807000000000002E-2</v>
      </c>
      <c r="Y13" s="1">
        <v>2.22E-4</v>
      </c>
      <c r="Z13" s="1">
        <v>0.22267600000000001</v>
      </c>
      <c r="AA13" s="1">
        <f t="shared" si="2"/>
        <v>0.12980724999999999</v>
      </c>
      <c r="AB13" s="1">
        <f t="shared" si="3"/>
        <v>0.18687123559048255</v>
      </c>
    </row>
    <row r="14" spans="2:28" x14ac:dyDescent="0.2">
      <c r="B14" s="1">
        <v>2.75</v>
      </c>
      <c r="C14" s="1">
        <v>0.83669899999999997</v>
      </c>
      <c r="D14" s="1">
        <v>0.57537499999999997</v>
      </c>
      <c r="E14" s="1">
        <v>0.80924799999999997</v>
      </c>
      <c r="F14" s="1">
        <v>0.80139400000000005</v>
      </c>
      <c r="G14" s="1">
        <v>0.30358200000000002</v>
      </c>
      <c r="H14" s="1">
        <v>2.6069999999999999E-2</v>
      </c>
      <c r="I14" s="1">
        <v>0.53073099999999995</v>
      </c>
      <c r="J14" s="10">
        <f t="shared" si="0"/>
        <v>0.55472842857142857</v>
      </c>
      <c r="K14" s="1">
        <f t="shared" si="1"/>
        <v>0.30240368706243054</v>
      </c>
      <c r="M14" s="1">
        <v>2.75</v>
      </c>
      <c r="N14" s="1">
        <v>0.22454099999999999</v>
      </c>
      <c r="O14" s="1">
        <v>8.7175000000000002E-2</v>
      </c>
      <c r="P14" s="1">
        <v>3.6746000000000001E-2</v>
      </c>
      <c r="Q14" s="1" t="s">
        <v>279</v>
      </c>
      <c r="R14" s="1">
        <v>1.2229999999999999E-3</v>
      </c>
      <c r="S14" s="1">
        <v>0.51848499999999997</v>
      </c>
      <c r="T14" s="1">
        <v>6.6237000000000004E-2</v>
      </c>
      <c r="U14" s="10">
        <v>0.66588499999999995</v>
      </c>
      <c r="V14" s="1">
        <v>0.173738</v>
      </c>
      <c r="W14" s="1">
        <v>2.7935000000000001E-2</v>
      </c>
      <c r="X14" s="1">
        <v>0.11454499999999999</v>
      </c>
      <c r="Y14" s="1">
        <v>2.22E-4</v>
      </c>
      <c r="Z14" s="1">
        <v>0.36709199999999997</v>
      </c>
      <c r="AA14" s="1">
        <f t="shared" si="2"/>
        <v>0.19031866666666664</v>
      </c>
      <c r="AB14" s="1">
        <f t="shared" si="3"/>
        <v>0.21745947067121743</v>
      </c>
    </row>
    <row r="15" spans="2:28" x14ac:dyDescent="0.2">
      <c r="B15" s="1">
        <v>3</v>
      </c>
      <c r="C15" s="1">
        <v>0.91975799999999996</v>
      </c>
      <c r="D15" s="1">
        <v>0.80391199999999996</v>
      </c>
      <c r="E15" s="1">
        <v>0.92403100000000005</v>
      </c>
      <c r="F15" s="1">
        <v>0.87246800000000002</v>
      </c>
      <c r="G15" s="1">
        <v>0.34894399999999998</v>
      </c>
      <c r="H15" s="1">
        <v>0.19120100000000001</v>
      </c>
      <c r="I15" s="1">
        <v>0.66512899999999997</v>
      </c>
      <c r="J15" s="10">
        <f t="shared" si="0"/>
        <v>0.67506328571428575</v>
      </c>
      <c r="K15" s="1">
        <f t="shared" si="1"/>
        <v>0.29382711142082307</v>
      </c>
      <c r="M15" s="1">
        <v>3</v>
      </c>
      <c r="N15" s="1">
        <v>0.28755700000000001</v>
      </c>
      <c r="O15" s="1">
        <v>0.109781</v>
      </c>
      <c r="P15" s="1">
        <v>0.124913</v>
      </c>
      <c r="Q15" s="1" t="s">
        <v>280</v>
      </c>
      <c r="R15" s="1">
        <v>1.2229999999999999E-3</v>
      </c>
      <c r="S15" s="1">
        <v>0.65620199999999995</v>
      </c>
      <c r="T15" s="1">
        <v>9.5336000000000004E-2</v>
      </c>
      <c r="U15" s="10">
        <v>0.73245400000000005</v>
      </c>
      <c r="V15" s="1">
        <v>0.25030200000000002</v>
      </c>
      <c r="W15" s="1">
        <v>4.9009999999999998E-2</v>
      </c>
      <c r="X15" s="1">
        <v>0.19831099999999999</v>
      </c>
      <c r="Y15" s="1">
        <v>5.6710000000000003E-2</v>
      </c>
      <c r="Z15" s="1">
        <v>0.49893300000000002</v>
      </c>
      <c r="AA15" s="1">
        <f t="shared" si="2"/>
        <v>0.25506099999999998</v>
      </c>
      <c r="AB15" s="1">
        <f t="shared" si="3"/>
        <v>0.24539053313702372</v>
      </c>
    </row>
    <row r="16" spans="2:28" x14ac:dyDescent="0.2">
      <c r="B16" s="1">
        <v>3.25</v>
      </c>
      <c r="C16" s="1">
        <v>0.93742099999999995</v>
      </c>
      <c r="D16" s="1">
        <v>0.88177399999999995</v>
      </c>
      <c r="E16" s="1">
        <v>0.93057900000000005</v>
      </c>
      <c r="F16" s="1">
        <v>0.92597799999999997</v>
      </c>
      <c r="G16" s="1">
        <v>0.389071</v>
      </c>
      <c r="H16" s="1">
        <v>0.28732200000000002</v>
      </c>
      <c r="I16" s="1">
        <v>0.76389700000000005</v>
      </c>
      <c r="J16" s="10">
        <f t="shared" si="0"/>
        <v>0.73086314285714293</v>
      </c>
      <c r="K16" s="1">
        <f t="shared" si="1"/>
        <v>0.27629643388543657</v>
      </c>
      <c r="M16" s="1">
        <v>3.25</v>
      </c>
      <c r="N16" s="1">
        <v>0.30155700000000002</v>
      </c>
      <c r="O16" s="1">
        <v>0.15306700000000001</v>
      </c>
      <c r="P16" s="1">
        <v>0.25850699999999999</v>
      </c>
      <c r="Q16" s="1" t="s">
        <v>281</v>
      </c>
      <c r="R16" s="1">
        <v>1.2229999999999999E-3</v>
      </c>
      <c r="S16" s="1">
        <v>0.77823500000000001</v>
      </c>
      <c r="T16" s="1">
        <v>0.184861</v>
      </c>
      <c r="U16" s="10">
        <v>0.80476899999999996</v>
      </c>
      <c r="V16" s="1">
        <v>0.37854500000000002</v>
      </c>
      <c r="W16" s="1">
        <v>0.109509</v>
      </c>
      <c r="X16" s="1">
        <v>0.25190000000000001</v>
      </c>
      <c r="Y16" s="1">
        <v>0.108921</v>
      </c>
      <c r="Z16" s="1">
        <v>0.59423000000000004</v>
      </c>
      <c r="AA16" s="1">
        <f t="shared" si="2"/>
        <v>0.32711033333333334</v>
      </c>
      <c r="AB16" s="1">
        <f t="shared" si="3"/>
        <v>0.26429513918906966</v>
      </c>
    </row>
    <row r="17" spans="2:28" x14ac:dyDescent="0.2">
      <c r="B17" s="1">
        <v>3.5</v>
      </c>
      <c r="C17" s="1">
        <v>0.94013899999999995</v>
      </c>
      <c r="D17" s="1">
        <v>0.91800300000000001</v>
      </c>
      <c r="E17" s="1">
        <v>0.93532700000000002</v>
      </c>
      <c r="F17" s="1">
        <v>0.93138799999999999</v>
      </c>
      <c r="G17" s="1">
        <v>0.43412000000000001</v>
      </c>
      <c r="H17" s="1">
        <v>0.379052</v>
      </c>
      <c r="I17" s="1">
        <v>0.78535500000000003</v>
      </c>
      <c r="J17" s="10">
        <f t="shared" si="0"/>
        <v>0.76048342857142859</v>
      </c>
      <c r="K17" s="1">
        <f t="shared" si="1"/>
        <v>0.248156134993581</v>
      </c>
      <c r="M17" s="1">
        <v>3.5</v>
      </c>
      <c r="N17" s="1">
        <v>0.37387500000000001</v>
      </c>
      <c r="O17" s="1">
        <v>0.177791</v>
      </c>
      <c r="P17" s="1">
        <v>0.33957100000000001</v>
      </c>
      <c r="Q17" s="1" t="s">
        <v>282</v>
      </c>
      <c r="R17" s="1">
        <v>2.4780000000000002E-3</v>
      </c>
      <c r="S17" s="1">
        <v>0.85269700000000004</v>
      </c>
      <c r="T17" s="1">
        <v>0.27420699999999998</v>
      </c>
      <c r="U17" s="10">
        <v>0.84628199999999998</v>
      </c>
      <c r="V17" s="1">
        <v>0.50858499999999995</v>
      </c>
      <c r="W17" s="1">
        <v>0.186393</v>
      </c>
      <c r="X17" s="1">
        <v>0.331069</v>
      </c>
      <c r="Y17" s="1">
        <v>0.20547799999999999</v>
      </c>
      <c r="Z17" s="1">
        <v>0.72990299999999997</v>
      </c>
      <c r="AA17" s="1">
        <f t="shared" si="2"/>
        <v>0.40236074999999999</v>
      </c>
      <c r="AB17" s="1">
        <f t="shared" si="3"/>
        <v>0.27641189483257006</v>
      </c>
    </row>
    <row r="18" spans="2:28" x14ac:dyDescent="0.2">
      <c r="B18" s="1">
        <v>3.75</v>
      </c>
      <c r="C18" s="1">
        <v>0.94013899999999995</v>
      </c>
      <c r="D18" s="1">
        <v>0.92754000000000003</v>
      </c>
      <c r="E18" s="1">
        <v>0.93752400000000002</v>
      </c>
      <c r="F18" s="1">
        <v>0.94051700000000005</v>
      </c>
      <c r="G18" s="1">
        <v>0.47522599999999998</v>
      </c>
      <c r="H18" s="1">
        <v>0.44303300000000001</v>
      </c>
      <c r="I18" s="1">
        <v>0.79705000000000004</v>
      </c>
      <c r="J18" s="10">
        <f t="shared" si="0"/>
        <v>0.78014700000000003</v>
      </c>
      <c r="K18" s="1">
        <f t="shared" si="1"/>
        <v>0.22535770461941904</v>
      </c>
      <c r="M18" s="1">
        <v>3.75</v>
      </c>
      <c r="N18" s="1">
        <v>0.478242</v>
      </c>
      <c r="O18" s="1">
        <v>0.246807</v>
      </c>
      <c r="P18" s="1">
        <v>0.33957100000000001</v>
      </c>
      <c r="Q18" s="1" t="s">
        <v>283</v>
      </c>
      <c r="R18" s="1">
        <v>2.9199999999999999E-3</v>
      </c>
      <c r="S18" s="1">
        <v>0.90015199999999995</v>
      </c>
      <c r="T18" s="1">
        <v>0.38932899999999998</v>
      </c>
      <c r="U18" s="10">
        <v>0.91373700000000002</v>
      </c>
      <c r="V18" s="1">
        <v>0.67055500000000001</v>
      </c>
      <c r="W18" s="1">
        <v>0.19434299999999999</v>
      </c>
      <c r="X18" s="1">
        <v>0.42847200000000002</v>
      </c>
      <c r="Y18" s="1">
        <v>0.273619</v>
      </c>
      <c r="Z18" s="1">
        <v>0.79376199999999997</v>
      </c>
      <c r="AA18" s="1">
        <f t="shared" si="2"/>
        <v>0.46929241666666671</v>
      </c>
      <c r="AB18" s="1">
        <f t="shared" si="3"/>
        <v>0.29151868191201685</v>
      </c>
    </row>
    <row r="19" spans="2:28" x14ac:dyDescent="0.2">
      <c r="B19" s="1">
        <v>4</v>
      </c>
      <c r="C19" s="1">
        <v>0.94013899999999995</v>
      </c>
      <c r="D19" s="1">
        <v>0.94460200000000005</v>
      </c>
      <c r="E19" s="1">
        <v>0.94963200000000003</v>
      </c>
      <c r="F19" s="1">
        <v>0.94312300000000004</v>
      </c>
      <c r="G19" s="1">
        <v>0.54439599999999999</v>
      </c>
      <c r="H19" s="1">
        <v>0.51329999999999998</v>
      </c>
      <c r="I19" s="1">
        <v>0.80374900000000005</v>
      </c>
      <c r="J19" s="10">
        <f t="shared" si="0"/>
        <v>0.80556300000000003</v>
      </c>
      <c r="K19" s="1">
        <f t="shared" si="1"/>
        <v>0.1961081025489089</v>
      </c>
      <c r="M19" s="1">
        <v>4</v>
      </c>
      <c r="N19" s="1">
        <v>0.54487799999999997</v>
      </c>
      <c r="O19" s="1">
        <v>0.37153000000000003</v>
      </c>
      <c r="P19" s="1">
        <v>0.39340599999999998</v>
      </c>
      <c r="Q19" s="1" t="s">
        <v>284</v>
      </c>
      <c r="R19" s="1">
        <v>2.9199999999999999E-3</v>
      </c>
      <c r="S19" s="1">
        <v>0.91829700000000003</v>
      </c>
      <c r="T19" s="1">
        <v>0.46246300000000001</v>
      </c>
      <c r="U19" s="10">
        <v>0.92991599999999996</v>
      </c>
      <c r="V19" s="1">
        <v>0.74467499999999998</v>
      </c>
      <c r="W19" s="1">
        <v>0.215173</v>
      </c>
      <c r="X19" s="1">
        <v>0.54315899999999995</v>
      </c>
      <c r="Y19" s="1">
        <v>0.39309500000000003</v>
      </c>
      <c r="Z19" s="1">
        <v>0.85731299999999999</v>
      </c>
      <c r="AA19" s="1">
        <f t="shared" si="2"/>
        <v>0.53140208333333339</v>
      </c>
      <c r="AB19" s="1">
        <f t="shared" si="3"/>
        <v>0.28735497534818488</v>
      </c>
    </row>
    <row r="20" spans="2:28" x14ac:dyDescent="0.2">
      <c r="B20" s="1">
        <v>4.25</v>
      </c>
      <c r="C20" s="1">
        <v>0.94735599999999998</v>
      </c>
      <c r="D20" s="1">
        <v>0.95942899999999998</v>
      </c>
      <c r="E20" s="1">
        <v>0.96176799999999996</v>
      </c>
      <c r="F20" s="1">
        <v>0.95041900000000001</v>
      </c>
      <c r="G20" s="1">
        <v>0.59140599999999999</v>
      </c>
      <c r="H20" s="1">
        <v>0.57428900000000005</v>
      </c>
      <c r="I20" s="1">
        <v>0.80951200000000001</v>
      </c>
      <c r="J20" s="10">
        <f t="shared" si="0"/>
        <v>0.82773985714285714</v>
      </c>
      <c r="K20" s="1">
        <f t="shared" si="1"/>
        <v>0.17563553690472122</v>
      </c>
      <c r="M20" s="1">
        <v>4.25</v>
      </c>
      <c r="N20" s="1">
        <v>0.65437400000000001</v>
      </c>
      <c r="O20" s="1">
        <v>0.49024200000000001</v>
      </c>
      <c r="P20" s="1">
        <v>0.45724199999999998</v>
      </c>
      <c r="Q20" s="1" t="s">
        <v>285</v>
      </c>
      <c r="R20" s="1">
        <v>3.2390000000000001E-3</v>
      </c>
      <c r="S20" s="1">
        <v>0.93932599999999999</v>
      </c>
      <c r="T20" s="1">
        <v>0.49030099999999999</v>
      </c>
      <c r="U20" s="10">
        <v>0.92991599999999996</v>
      </c>
      <c r="V20" s="1">
        <v>0.79205400000000004</v>
      </c>
      <c r="W20" s="1">
        <v>0.30712099999999998</v>
      </c>
      <c r="X20" s="1">
        <v>0.62556800000000001</v>
      </c>
      <c r="Y20" s="1">
        <v>0.51597199999999999</v>
      </c>
      <c r="Z20" s="1">
        <v>0.85731299999999999</v>
      </c>
      <c r="AA20" s="1">
        <f t="shared" si="2"/>
        <v>0.5885556666666667</v>
      </c>
      <c r="AB20" s="1">
        <f t="shared" si="3"/>
        <v>0.27345317727947938</v>
      </c>
    </row>
    <row r="21" spans="2:28" x14ac:dyDescent="0.2">
      <c r="B21" s="1">
        <v>4.5</v>
      </c>
      <c r="C21" s="1">
        <v>0.94735599999999998</v>
      </c>
      <c r="D21" s="1">
        <v>0.96882900000000005</v>
      </c>
      <c r="E21" s="1">
        <v>0.96552099999999996</v>
      </c>
      <c r="F21" s="1">
        <v>0.95537000000000005</v>
      </c>
      <c r="G21" s="1">
        <v>0.66783800000000004</v>
      </c>
      <c r="H21" s="1">
        <v>0.62313099999999999</v>
      </c>
      <c r="I21" s="1">
        <v>0.81161099999999997</v>
      </c>
      <c r="J21" s="10">
        <f t="shared" si="0"/>
        <v>0.84852228571428567</v>
      </c>
      <c r="K21" s="1">
        <f t="shared" si="1"/>
        <v>0.14953117153703574</v>
      </c>
      <c r="M21" s="1">
        <v>4.5</v>
      </c>
      <c r="N21" s="1">
        <v>0.69812099999999999</v>
      </c>
      <c r="O21" s="1">
        <v>0.53701100000000002</v>
      </c>
      <c r="P21" s="1">
        <v>0.57184000000000001</v>
      </c>
      <c r="Q21" s="1" t="s">
        <v>286</v>
      </c>
      <c r="R21" s="1">
        <v>8.1329999999999996E-3</v>
      </c>
      <c r="S21" s="1">
        <v>0.95298899999999998</v>
      </c>
      <c r="T21" s="1">
        <v>0.54152599999999995</v>
      </c>
      <c r="U21" s="10">
        <v>0.93273799999999996</v>
      </c>
      <c r="V21" s="1">
        <v>0.86704800000000004</v>
      </c>
      <c r="W21" s="1">
        <v>0.404586</v>
      </c>
      <c r="X21" s="1">
        <v>0.69088099999999997</v>
      </c>
      <c r="Y21" s="1">
        <v>0.67490399999999995</v>
      </c>
      <c r="Z21" s="1">
        <v>0.91002099999999997</v>
      </c>
      <c r="AA21" s="1">
        <f t="shared" si="2"/>
        <v>0.64914983333333331</v>
      </c>
      <c r="AB21" s="1">
        <f t="shared" si="3"/>
        <v>0.26865416661061187</v>
      </c>
    </row>
    <row r="22" spans="2:28" x14ac:dyDescent="0.2">
      <c r="B22" s="1">
        <v>4.75</v>
      </c>
      <c r="C22" s="1">
        <v>0.94970200000000005</v>
      </c>
      <c r="D22" s="1">
        <v>0.96882900000000005</v>
      </c>
      <c r="E22" s="1">
        <v>0.98711099999999996</v>
      </c>
      <c r="F22" s="1">
        <v>0.96028500000000006</v>
      </c>
      <c r="G22" s="1">
        <v>0.72187800000000002</v>
      </c>
      <c r="H22" s="1">
        <v>0.65028300000000006</v>
      </c>
      <c r="I22" s="1">
        <v>0.81461499999999998</v>
      </c>
      <c r="J22" s="10">
        <f t="shared" si="0"/>
        <v>0.86467185714285721</v>
      </c>
      <c r="K22" s="1">
        <f t="shared" si="1"/>
        <v>0.13605783638148045</v>
      </c>
      <c r="M22" s="1">
        <v>4.75</v>
      </c>
      <c r="N22" s="1">
        <v>0.73532900000000001</v>
      </c>
      <c r="O22" s="1">
        <v>0.56341399999999997</v>
      </c>
      <c r="P22" s="1">
        <v>0.66773300000000002</v>
      </c>
      <c r="Q22" s="1" t="s">
        <v>287</v>
      </c>
      <c r="R22" s="1">
        <v>9.8459000000000005E-2</v>
      </c>
      <c r="S22" s="1">
        <v>0.95413499999999996</v>
      </c>
      <c r="T22" s="1">
        <v>0.58802500000000002</v>
      </c>
      <c r="U22" s="10">
        <v>0.93950599999999995</v>
      </c>
      <c r="V22" s="1">
        <v>0.95147899999999996</v>
      </c>
      <c r="W22" s="1">
        <v>0.45096399999999998</v>
      </c>
      <c r="X22" s="1">
        <v>0.75303900000000001</v>
      </c>
      <c r="Y22" s="1">
        <v>0.84064899999999998</v>
      </c>
      <c r="Z22" s="1">
        <v>0.917709</v>
      </c>
      <c r="AA22" s="1">
        <f t="shared" si="2"/>
        <v>0.70503674999999999</v>
      </c>
      <c r="AB22" s="1">
        <f t="shared" si="3"/>
        <v>0.25445689158502627</v>
      </c>
    </row>
    <row r="23" spans="2:28" x14ac:dyDescent="0.2">
      <c r="B23" s="1">
        <v>5</v>
      </c>
      <c r="C23" s="1">
        <v>0.95960800000000002</v>
      </c>
      <c r="D23" s="1">
        <v>0.97125700000000004</v>
      </c>
      <c r="E23" s="1">
        <v>0.98790299999999998</v>
      </c>
      <c r="F23" s="1">
        <v>0.96028500000000006</v>
      </c>
      <c r="G23" s="1">
        <v>0.82289999999999996</v>
      </c>
      <c r="H23" s="1">
        <v>0.68276000000000003</v>
      </c>
      <c r="I23" s="1">
        <v>0.81530800000000003</v>
      </c>
      <c r="J23" s="10">
        <f t="shared" si="0"/>
        <v>0.88571728571428565</v>
      </c>
      <c r="K23" s="1">
        <f t="shared" si="1"/>
        <v>0.11465475954608915</v>
      </c>
      <c r="M23" s="1">
        <v>5</v>
      </c>
      <c r="N23" s="1">
        <v>0.77399200000000001</v>
      </c>
      <c r="O23" s="1">
        <v>0.59202699999999997</v>
      </c>
      <c r="P23" s="1">
        <v>0.74788500000000002</v>
      </c>
      <c r="Q23" s="1" t="s">
        <v>288</v>
      </c>
      <c r="R23" s="1">
        <v>0.32403999999999999</v>
      </c>
      <c r="S23" s="1">
        <v>0.96399100000000004</v>
      </c>
      <c r="T23" s="1">
        <v>0.626502</v>
      </c>
      <c r="U23" s="10">
        <v>0.94171199999999999</v>
      </c>
      <c r="V23" s="1">
        <v>0.96932200000000002</v>
      </c>
      <c r="W23" s="1">
        <v>0.51884799999999998</v>
      </c>
      <c r="X23" s="1">
        <v>0.809307</v>
      </c>
      <c r="Y23" s="1">
        <v>0.89917899999999995</v>
      </c>
      <c r="Z23" s="1">
        <v>0.93140800000000001</v>
      </c>
      <c r="AA23" s="1">
        <f t="shared" si="2"/>
        <v>0.75818441666666658</v>
      </c>
      <c r="AB23" s="1">
        <f t="shared" si="3"/>
        <v>0.20542306723507239</v>
      </c>
    </row>
    <row r="24" spans="2:28" x14ac:dyDescent="0.2">
      <c r="B24" s="1">
        <v>5.25</v>
      </c>
      <c r="C24" s="1">
        <v>0.97007299999999996</v>
      </c>
      <c r="D24" s="1">
        <v>0.97178799999999999</v>
      </c>
      <c r="E24" s="1">
        <v>0.98835600000000001</v>
      </c>
      <c r="F24" s="1">
        <v>0.96179400000000004</v>
      </c>
      <c r="G24" s="1">
        <v>0.91968399999999995</v>
      </c>
      <c r="H24" s="1">
        <v>0.70963799999999999</v>
      </c>
      <c r="I24" s="1">
        <v>0.81749400000000005</v>
      </c>
      <c r="J24" s="10">
        <f t="shared" si="0"/>
        <v>0.90554671428571432</v>
      </c>
      <c r="K24" s="1">
        <f t="shared" si="1"/>
        <v>0.10400805425977755</v>
      </c>
      <c r="M24" s="1">
        <v>5.25</v>
      </c>
      <c r="N24" s="1">
        <v>0.80553200000000003</v>
      </c>
      <c r="O24" s="1">
        <v>0.64493400000000001</v>
      </c>
      <c r="P24" s="1">
        <v>0.82629799999999998</v>
      </c>
      <c r="Q24" s="1" t="s">
        <v>289</v>
      </c>
      <c r="R24" s="1">
        <v>0.444685</v>
      </c>
      <c r="S24" s="1">
        <v>0.97712100000000002</v>
      </c>
      <c r="T24" s="1">
        <v>0.670238</v>
      </c>
      <c r="U24" s="10">
        <v>0.94174800000000003</v>
      </c>
      <c r="V24" s="1">
        <v>0.97300200000000003</v>
      </c>
      <c r="W24" s="1">
        <v>0.55550500000000003</v>
      </c>
      <c r="X24" s="1">
        <v>0.83647000000000005</v>
      </c>
      <c r="Y24" s="1">
        <v>0.96257899999999996</v>
      </c>
      <c r="Z24" s="1">
        <v>0.94395499999999999</v>
      </c>
      <c r="AA24" s="1">
        <f t="shared" si="2"/>
        <v>0.79850558333333355</v>
      </c>
      <c r="AB24" s="1">
        <f t="shared" si="3"/>
        <v>0.18027369445043934</v>
      </c>
    </row>
    <row r="25" spans="2:28" x14ac:dyDescent="0.2">
      <c r="B25" s="1">
        <v>5.5</v>
      </c>
      <c r="C25" s="1">
        <v>0.97007299999999996</v>
      </c>
      <c r="D25" s="1">
        <v>0.97186600000000001</v>
      </c>
      <c r="E25" s="1">
        <v>0.98902800000000002</v>
      </c>
      <c r="F25" s="1">
        <v>0.96179400000000004</v>
      </c>
      <c r="G25" s="1">
        <v>0.92656799999999995</v>
      </c>
      <c r="H25" s="1">
        <v>0.75274399999999997</v>
      </c>
      <c r="I25" s="1">
        <v>0.81973700000000005</v>
      </c>
      <c r="J25" s="10">
        <f t="shared" si="0"/>
        <v>0.91311571428571425</v>
      </c>
      <c r="K25" s="1">
        <f t="shared" si="1"/>
        <v>9.0781435423611959E-2</v>
      </c>
      <c r="M25" s="1">
        <v>5.5</v>
      </c>
      <c r="N25" s="1">
        <v>0.86914199999999997</v>
      </c>
      <c r="O25" s="1">
        <v>0.69850900000000005</v>
      </c>
      <c r="P25" s="1">
        <v>0.86765800000000004</v>
      </c>
      <c r="Q25" s="1" t="s">
        <v>290</v>
      </c>
      <c r="R25" s="1">
        <v>0.553809</v>
      </c>
      <c r="S25" s="1">
        <v>0.98041800000000001</v>
      </c>
      <c r="T25" s="1">
        <v>0.69598300000000002</v>
      </c>
      <c r="U25" s="10">
        <v>0.94174800000000003</v>
      </c>
      <c r="V25" s="1">
        <v>0.97400399999999998</v>
      </c>
      <c r="W25" s="1">
        <v>0.57572900000000005</v>
      </c>
      <c r="X25" s="1">
        <v>0.86682700000000001</v>
      </c>
      <c r="Y25" s="1">
        <v>0.97124299999999997</v>
      </c>
      <c r="Z25" s="1">
        <v>0.95057899999999995</v>
      </c>
      <c r="AA25" s="1">
        <f t="shared" si="2"/>
        <v>0.82880408333333333</v>
      </c>
      <c r="AB25" s="1">
        <f t="shared" si="3"/>
        <v>0.15690592383594321</v>
      </c>
    </row>
    <row r="26" spans="2:28" x14ac:dyDescent="0.2">
      <c r="B26" s="1">
        <v>5.75</v>
      </c>
      <c r="C26" s="1">
        <v>0.97007299999999996</v>
      </c>
      <c r="D26" s="1">
        <v>0.97725700000000004</v>
      </c>
      <c r="E26" s="1">
        <v>0.98902800000000002</v>
      </c>
      <c r="F26" s="1">
        <v>0.96420700000000004</v>
      </c>
      <c r="G26" s="1">
        <v>0.97111199999999998</v>
      </c>
      <c r="H26" s="1">
        <v>0.804481</v>
      </c>
      <c r="I26" s="1">
        <v>0.82551799999999997</v>
      </c>
      <c r="J26" s="10">
        <f t="shared" si="0"/>
        <v>0.92881085714285716</v>
      </c>
      <c r="K26" s="1">
        <f t="shared" si="1"/>
        <v>7.8363787145655006E-2</v>
      </c>
      <c r="M26" s="1">
        <v>5.75</v>
      </c>
      <c r="N26" s="1">
        <v>0.91323200000000004</v>
      </c>
      <c r="O26" s="1">
        <v>0.73996099999999998</v>
      </c>
      <c r="P26" s="1">
        <v>0.89409000000000005</v>
      </c>
      <c r="Q26" s="1" t="s">
        <v>290</v>
      </c>
      <c r="R26" s="1">
        <v>0.61751599999999995</v>
      </c>
      <c r="S26" s="1">
        <v>0.980684</v>
      </c>
      <c r="T26" s="1">
        <v>0.73081600000000002</v>
      </c>
      <c r="U26" s="10">
        <v>0.94627799999999995</v>
      </c>
      <c r="V26" s="1">
        <v>0.97541299999999997</v>
      </c>
      <c r="W26" s="1">
        <v>0.60503099999999999</v>
      </c>
      <c r="X26" s="1">
        <v>0.88283699999999998</v>
      </c>
      <c r="Y26" s="1">
        <v>0.97505600000000003</v>
      </c>
      <c r="Z26" s="1">
        <v>0.95559700000000003</v>
      </c>
      <c r="AA26" s="1">
        <f t="shared" si="2"/>
        <v>0.85137591666666668</v>
      </c>
      <c r="AB26" s="1">
        <f t="shared" si="3"/>
        <v>0.14020624567235862</v>
      </c>
    </row>
    <row r="27" spans="2:28" x14ac:dyDescent="0.2">
      <c r="B27" s="1">
        <v>6</v>
      </c>
      <c r="C27" s="1">
        <v>0.97007299999999996</v>
      </c>
      <c r="D27" s="1">
        <v>0.97725700000000004</v>
      </c>
      <c r="E27" s="1">
        <v>0.989066</v>
      </c>
      <c r="F27" s="1">
        <v>0.96420700000000004</v>
      </c>
      <c r="G27" s="1">
        <v>0.98379399999999995</v>
      </c>
      <c r="H27" s="1">
        <v>0.82221599999999995</v>
      </c>
      <c r="I27" s="1">
        <v>0.850634</v>
      </c>
      <c r="J27" s="10">
        <f t="shared" si="0"/>
        <v>0.93674957142857151</v>
      </c>
      <c r="K27" s="1">
        <f t="shared" si="1"/>
        <v>6.950926872213313E-2</v>
      </c>
      <c r="M27" s="1">
        <v>6</v>
      </c>
      <c r="N27" s="1">
        <v>0.94546200000000002</v>
      </c>
      <c r="O27" s="1">
        <v>0.79100800000000004</v>
      </c>
      <c r="P27" s="1">
        <v>0.92811600000000005</v>
      </c>
      <c r="Q27" s="1" t="s">
        <v>291</v>
      </c>
      <c r="R27" s="1">
        <v>0.65376699999999999</v>
      </c>
      <c r="S27" s="1">
        <v>0.98639600000000005</v>
      </c>
      <c r="T27" s="1">
        <v>0.775142</v>
      </c>
      <c r="U27" s="10">
        <v>0.95752999999999999</v>
      </c>
      <c r="V27" s="1">
        <v>0.97584199999999999</v>
      </c>
      <c r="W27" s="1">
        <v>0.65548600000000001</v>
      </c>
      <c r="X27" s="1">
        <v>0.88396799999999998</v>
      </c>
      <c r="Y27" s="1">
        <v>0.982321</v>
      </c>
      <c r="Z27" s="1">
        <v>0.96942899999999999</v>
      </c>
      <c r="AA27" s="1">
        <f t="shared" si="2"/>
        <v>0.87537224999999996</v>
      </c>
      <c r="AB27" s="1">
        <f t="shared" si="3"/>
        <v>0.12498934120310624</v>
      </c>
    </row>
    <row r="28" spans="2:28" x14ac:dyDescent="0.2">
      <c r="B28" s="1">
        <v>6.25</v>
      </c>
      <c r="C28" s="1">
        <v>0.97007299999999996</v>
      </c>
      <c r="D28" s="1">
        <v>0.97725700000000004</v>
      </c>
      <c r="E28" s="1">
        <v>0.989066</v>
      </c>
      <c r="F28" s="1">
        <v>0.96440099999999995</v>
      </c>
      <c r="G28" s="1">
        <v>0.98553900000000005</v>
      </c>
      <c r="H28" s="1">
        <v>0.84023000000000003</v>
      </c>
      <c r="I28" s="1">
        <v>0.86343800000000004</v>
      </c>
      <c r="J28" s="10">
        <f t="shared" si="0"/>
        <v>0.94142914285714296</v>
      </c>
      <c r="K28" s="1">
        <f t="shared" si="1"/>
        <v>6.2143176958345057E-2</v>
      </c>
      <c r="M28" s="1">
        <v>6.25</v>
      </c>
      <c r="N28" s="1">
        <v>0.95142700000000002</v>
      </c>
      <c r="O28" s="1">
        <v>0.83588700000000005</v>
      </c>
      <c r="P28" s="1">
        <v>0.95984599999999998</v>
      </c>
      <c r="Q28" s="1" t="s">
        <v>292</v>
      </c>
      <c r="R28" s="1">
        <v>0.68896999999999997</v>
      </c>
      <c r="S28" s="1">
        <v>0.98785400000000001</v>
      </c>
      <c r="T28" s="1">
        <v>0.82484500000000005</v>
      </c>
      <c r="U28" s="10">
        <v>0.95752999999999999</v>
      </c>
      <c r="V28" s="1">
        <v>0.97584199999999999</v>
      </c>
      <c r="W28" s="1">
        <v>0.70018499999999995</v>
      </c>
      <c r="X28" s="1">
        <v>0.88739000000000001</v>
      </c>
      <c r="Y28" s="1">
        <v>0.98589599999999999</v>
      </c>
      <c r="Z28" s="1">
        <v>0.96977999999999998</v>
      </c>
      <c r="AA28" s="1">
        <f t="shared" si="2"/>
        <v>0.89378766666666676</v>
      </c>
      <c r="AB28" s="1">
        <f t="shared" si="3"/>
        <v>0.10836303774168497</v>
      </c>
    </row>
    <row r="29" spans="2:28" x14ac:dyDescent="0.2">
      <c r="B29" s="1">
        <v>6.5</v>
      </c>
      <c r="C29" s="1">
        <v>0.979321</v>
      </c>
      <c r="D29" s="1">
        <v>0.98028400000000004</v>
      </c>
      <c r="E29" s="1">
        <v>0.99028499999999997</v>
      </c>
      <c r="F29" s="1">
        <v>0.96440099999999995</v>
      </c>
      <c r="G29" s="1">
        <v>0.99006799999999995</v>
      </c>
      <c r="H29" s="1">
        <v>0.85254700000000005</v>
      </c>
      <c r="I29" s="1">
        <v>0.87370599999999998</v>
      </c>
      <c r="J29" s="10">
        <f t="shared" si="0"/>
        <v>0.94723028571428569</v>
      </c>
      <c r="K29" s="1">
        <f t="shared" si="1"/>
        <v>5.841905906384285E-2</v>
      </c>
      <c r="M29" s="1">
        <v>6.5</v>
      </c>
      <c r="N29" s="1">
        <v>0.95971099999999998</v>
      </c>
      <c r="O29" s="1">
        <v>0.890737</v>
      </c>
      <c r="P29" s="1">
        <v>0.97777700000000001</v>
      </c>
      <c r="Q29" s="1" t="s">
        <v>293</v>
      </c>
      <c r="R29" s="1">
        <v>0.73616099999999995</v>
      </c>
      <c r="S29" s="1">
        <v>0.98785400000000001</v>
      </c>
      <c r="T29" s="1">
        <v>0.85026199999999996</v>
      </c>
      <c r="U29" s="10">
        <v>0.95752999999999999</v>
      </c>
      <c r="V29" s="1">
        <v>0.98315799999999998</v>
      </c>
      <c r="W29" s="1">
        <v>0.738981</v>
      </c>
      <c r="X29" s="1">
        <v>0.90098800000000001</v>
      </c>
      <c r="Y29" s="1">
        <v>0.98602699999999999</v>
      </c>
      <c r="Z29" s="1">
        <v>0.96982599999999997</v>
      </c>
      <c r="AA29" s="1">
        <f t="shared" si="2"/>
        <v>0.91158433333333333</v>
      </c>
      <c r="AB29" s="1">
        <f t="shared" si="3"/>
        <v>9.222249889590968E-2</v>
      </c>
    </row>
    <row r="30" spans="2:28" x14ac:dyDescent="0.2">
      <c r="B30" s="1">
        <v>6.75</v>
      </c>
      <c r="C30" s="1">
        <v>0.98507400000000001</v>
      </c>
      <c r="D30" s="1">
        <v>0.98058100000000004</v>
      </c>
      <c r="E30" s="1">
        <v>0.99152499999999999</v>
      </c>
      <c r="F30" s="1">
        <v>0.97394999999999998</v>
      </c>
      <c r="G30" s="1">
        <v>0.99475800000000003</v>
      </c>
      <c r="H30" s="1">
        <v>0.87401300000000004</v>
      </c>
      <c r="I30" s="1">
        <v>0.87725900000000001</v>
      </c>
      <c r="J30" s="10">
        <f t="shared" si="0"/>
        <v>0.95388000000000006</v>
      </c>
      <c r="K30" s="1">
        <f t="shared" si="1"/>
        <v>5.3892618814329912E-2</v>
      </c>
      <c r="M30" s="1">
        <v>6.75</v>
      </c>
      <c r="N30" s="1">
        <v>0.95971099999999998</v>
      </c>
      <c r="O30" s="1">
        <v>0.96223099999999995</v>
      </c>
      <c r="P30" s="1">
        <v>0.997498</v>
      </c>
      <c r="Q30" s="1" t="s">
        <v>294</v>
      </c>
      <c r="R30" s="1">
        <v>0.80672299999999997</v>
      </c>
      <c r="S30" s="1">
        <v>0.98883200000000004</v>
      </c>
      <c r="T30" s="1">
        <v>0.87981299999999996</v>
      </c>
      <c r="U30" s="10">
        <v>0.98146299999999997</v>
      </c>
      <c r="V30" s="1">
        <v>0.98703300000000005</v>
      </c>
      <c r="W30" s="1">
        <v>0.75247200000000003</v>
      </c>
      <c r="X30" s="1">
        <v>0.90237900000000004</v>
      </c>
      <c r="Y30" s="1">
        <v>0.98652399999999996</v>
      </c>
      <c r="Z30" s="1">
        <v>0.976545</v>
      </c>
      <c r="AA30" s="1">
        <f t="shared" si="2"/>
        <v>0.93176866666666658</v>
      </c>
      <c r="AB30" s="1">
        <f t="shared" si="3"/>
        <v>8.0430034027699937E-2</v>
      </c>
    </row>
    <row r="31" spans="2:28" x14ac:dyDescent="0.2">
      <c r="B31" s="1">
        <v>7</v>
      </c>
      <c r="C31" s="1">
        <v>0.98507400000000001</v>
      </c>
      <c r="D31" s="1">
        <v>0.98145300000000002</v>
      </c>
      <c r="E31" s="1">
        <v>0.99653099999999994</v>
      </c>
      <c r="F31" s="1">
        <v>0.97394999999999998</v>
      </c>
      <c r="G31" s="1">
        <v>0.99619800000000003</v>
      </c>
      <c r="H31" s="1">
        <v>0.88730699999999996</v>
      </c>
      <c r="I31" s="1">
        <v>0.88148599999999999</v>
      </c>
      <c r="J31" s="10">
        <f t="shared" si="0"/>
        <v>0.95742842857142851</v>
      </c>
      <c r="K31" s="1">
        <f t="shared" si="1"/>
        <v>5.0548290339888995E-2</v>
      </c>
      <c r="M31" s="1">
        <v>7</v>
      </c>
      <c r="N31" s="1">
        <v>0.96655000000000002</v>
      </c>
      <c r="O31" s="1">
        <v>0.99158299999999999</v>
      </c>
      <c r="P31" s="1">
        <v>0.997498</v>
      </c>
      <c r="Q31" s="1" t="s">
        <v>294</v>
      </c>
      <c r="R31" s="1">
        <v>0.85961799999999999</v>
      </c>
      <c r="S31" s="1">
        <v>0.99055400000000005</v>
      </c>
      <c r="T31" s="1">
        <v>0.92401500000000003</v>
      </c>
      <c r="U31" s="10">
        <v>0.98332600000000003</v>
      </c>
      <c r="V31" s="1">
        <v>0.98703300000000005</v>
      </c>
      <c r="W31" s="1">
        <v>0.786775</v>
      </c>
      <c r="X31" s="1">
        <v>0.90953499999999998</v>
      </c>
      <c r="Y31" s="1">
        <v>0.98788299999999996</v>
      </c>
      <c r="Z31" s="1">
        <v>0.98280900000000004</v>
      </c>
      <c r="AA31" s="1">
        <f t="shared" si="2"/>
        <v>0.94726491666666668</v>
      </c>
      <c r="AB31" s="1">
        <f t="shared" si="3"/>
        <v>6.6010693123378039E-2</v>
      </c>
    </row>
    <row r="32" spans="2:28" x14ac:dyDescent="0.2">
      <c r="B32" s="1">
        <v>7.25</v>
      </c>
      <c r="C32" s="1">
        <v>0.98507400000000001</v>
      </c>
      <c r="D32" s="1">
        <v>0.98146599999999995</v>
      </c>
      <c r="E32" s="1">
        <v>0.99653099999999994</v>
      </c>
      <c r="F32" s="1">
        <v>0.97555499999999995</v>
      </c>
      <c r="G32" s="1">
        <v>0.99638599999999999</v>
      </c>
      <c r="H32" s="1">
        <v>0.909354</v>
      </c>
      <c r="I32" s="1">
        <v>0.88754999999999995</v>
      </c>
      <c r="J32" s="10">
        <f t="shared" si="0"/>
        <v>0.96170228571428562</v>
      </c>
      <c r="K32" s="1">
        <f t="shared" si="1"/>
        <v>4.4316368295526674E-2</v>
      </c>
      <c r="M32" s="1">
        <v>7.25</v>
      </c>
      <c r="N32" s="1">
        <v>0.97233199999999997</v>
      </c>
      <c r="O32" s="1">
        <v>0.99173999999999995</v>
      </c>
      <c r="P32" s="1">
        <v>0.99770700000000001</v>
      </c>
      <c r="Q32" s="1" t="s">
        <v>295</v>
      </c>
      <c r="R32" s="1">
        <v>0.890849</v>
      </c>
      <c r="S32" s="1">
        <v>0.99168199999999995</v>
      </c>
      <c r="T32" s="1">
        <v>0.95670100000000002</v>
      </c>
      <c r="U32" s="10">
        <v>0.98921400000000004</v>
      </c>
      <c r="V32" s="1">
        <v>0.98703300000000005</v>
      </c>
      <c r="W32" s="1">
        <v>0.83437099999999997</v>
      </c>
      <c r="X32" s="1">
        <v>0.91811699999999996</v>
      </c>
      <c r="Y32" s="1">
        <v>0.98791099999999998</v>
      </c>
      <c r="Z32" s="1">
        <v>0.98280900000000004</v>
      </c>
      <c r="AA32" s="1">
        <f t="shared" si="2"/>
        <v>0.9583721666666668</v>
      </c>
      <c r="AB32" s="1">
        <f t="shared" si="3"/>
        <v>5.1138284466254007E-2</v>
      </c>
    </row>
    <row r="33" spans="2:28" x14ac:dyDescent="0.2">
      <c r="B33" s="1">
        <v>7.5</v>
      </c>
      <c r="C33" s="1">
        <v>0.98507400000000001</v>
      </c>
      <c r="D33" s="1">
        <v>0.98146599999999995</v>
      </c>
      <c r="E33" s="1">
        <v>0.997475</v>
      </c>
      <c r="F33" s="1">
        <v>0.97555499999999995</v>
      </c>
      <c r="G33" s="1">
        <v>0.99665300000000001</v>
      </c>
      <c r="H33" s="1">
        <v>0.92086800000000002</v>
      </c>
      <c r="I33" s="1">
        <v>0.88754999999999995</v>
      </c>
      <c r="J33" s="10">
        <f t="shared" si="0"/>
        <v>0.96352014285714294</v>
      </c>
      <c r="K33" s="1">
        <f t="shared" si="1"/>
        <v>4.2373039334890658E-2</v>
      </c>
      <c r="M33" s="1">
        <v>7.5</v>
      </c>
      <c r="N33" s="1">
        <v>0.97406599999999999</v>
      </c>
      <c r="O33" s="1">
        <v>0.99254399999999998</v>
      </c>
      <c r="P33" s="1">
        <v>0.99770700000000001</v>
      </c>
      <c r="Q33" s="1" t="s">
        <v>295</v>
      </c>
      <c r="R33" s="1">
        <v>0.92265699999999995</v>
      </c>
      <c r="S33" s="1">
        <v>0.993452</v>
      </c>
      <c r="T33" s="1">
        <v>0.96487299999999998</v>
      </c>
      <c r="U33" s="10">
        <v>0.98921400000000004</v>
      </c>
      <c r="V33" s="1">
        <v>0.98703300000000005</v>
      </c>
      <c r="W33" s="1">
        <v>0.84553699999999998</v>
      </c>
      <c r="X33" s="1">
        <v>0.93808400000000003</v>
      </c>
      <c r="Y33" s="1">
        <v>0.98974499999999999</v>
      </c>
      <c r="Z33" s="1">
        <v>0.98302</v>
      </c>
      <c r="AA33" s="1">
        <f t="shared" si="2"/>
        <v>0.96482766666666653</v>
      </c>
      <c r="AB33" s="1">
        <f t="shared" si="3"/>
        <v>4.4228131291239883E-2</v>
      </c>
    </row>
    <row r="34" spans="2:28" x14ac:dyDescent="0.2">
      <c r="B34" s="1">
        <v>7.75</v>
      </c>
      <c r="C34" s="1">
        <v>0.98507400000000001</v>
      </c>
      <c r="D34" s="1">
        <v>0.98197000000000001</v>
      </c>
      <c r="E34" s="1">
        <v>0.99755099999999997</v>
      </c>
      <c r="F34" s="1">
        <v>0.97555499999999995</v>
      </c>
      <c r="G34" s="1">
        <v>0.99665300000000001</v>
      </c>
      <c r="H34" s="1">
        <v>0.93109600000000003</v>
      </c>
      <c r="I34" s="1">
        <v>0.88783299999999998</v>
      </c>
      <c r="J34" s="10">
        <f t="shared" si="0"/>
        <v>0.96510457142857142</v>
      </c>
      <c r="K34" s="1">
        <f t="shared" si="1"/>
        <v>4.0759426250693398E-2</v>
      </c>
      <c r="M34" s="1">
        <v>7.75</v>
      </c>
      <c r="N34" s="1">
        <v>0.97557799999999995</v>
      </c>
      <c r="O34" s="1">
        <v>0.99254399999999998</v>
      </c>
      <c r="P34" s="1">
        <v>0.99770700000000001</v>
      </c>
      <c r="Q34" s="1" t="s">
        <v>296</v>
      </c>
      <c r="R34" s="1">
        <v>0.94765600000000005</v>
      </c>
      <c r="S34" s="1">
        <v>0.99475899999999995</v>
      </c>
      <c r="T34" s="1">
        <v>0.97365199999999996</v>
      </c>
      <c r="U34" s="10">
        <v>0.98933300000000002</v>
      </c>
      <c r="V34" s="1">
        <v>0.98904499999999995</v>
      </c>
      <c r="W34" s="1">
        <v>0.89293199999999995</v>
      </c>
      <c r="X34" s="1">
        <v>0.95070900000000003</v>
      </c>
      <c r="Y34" s="1">
        <v>0.99271299999999996</v>
      </c>
      <c r="Z34" s="1">
        <v>0.98314100000000004</v>
      </c>
      <c r="AA34" s="1">
        <f t="shared" si="2"/>
        <v>0.97331408333333325</v>
      </c>
      <c r="AB34" s="1">
        <f t="shared" si="3"/>
        <v>3.0207596995874258E-2</v>
      </c>
    </row>
    <row r="35" spans="2:28" x14ac:dyDescent="0.2">
      <c r="B35" s="1">
        <v>8</v>
      </c>
      <c r="C35" s="1">
        <v>0.98676799999999998</v>
      </c>
      <c r="D35" s="1">
        <v>0.98250599999999999</v>
      </c>
      <c r="E35" s="1">
        <v>0.99755099999999997</v>
      </c>
      <c r="F35" s="1">
        <v>0.97555499999999995</v>
      </c>
      <c r="G35" s="1">
        <v>0.99693900000000002</v>
      </c>
      <c r="H35" s="1">
        <v>0.94935000000000003</v>
      </c>
      <c r="I35" s="1">
        <v>0.896984</v>
      </c>
      <c r="J35" s="10">
        <f t="shared" si="0"/>
        <v>0.96937899999999999</v>
      </c>
      <c r="K35" s="1">
        <f t="shared" si="1"/>
        <v>3.5842829306106209E-2</v>
      </c>
      <c r="M35" s="1">
        <v>8</v>
      </c>
      <c r="N35" s="1">
        <v>0.97833199999999998</v>
      </c>
      <c r="O35" s="1">
        <v>0.99254399999999998</v>
      </c>
      <c r="P35" s="1">
        <v>0.99770700000000001</v>
      </c>
      <c r="Q35" s="1" t="s">
        <v>297</v>
      </c>
      <c r="R35" s="1">
        <v>0.97431299999999998</v>
      </c>
      <c r="S35" s="1">
        <v>0.99475899999999995</v>
      </c>
      <c r="T35" s="1">
        <v>0.98869300000000004</v>
      </c>
      <c r="U35" s="10">
        <v>0.98933300000000002</v>
      </c>
      <c r="V35" s="1">
        <v>0.98904499999999995</v>
      </c>
      <c r="W35" s="1">
        <v>0.93266099999999996</v>
      </c>
      <c r="X35" s="1">
        <v>0.97305299999999995</v>
      </c>
      <c r="Y35" s="1">
        <v>0.99412900000000004</v>
      </c>
      <c r="Z35" s="1">
        <v>0.98382000000000003</v>
      </c>
      <c r="AA35" s="1">
        <f t="shared" si="2"/>
        <v>0.98236575000000004</v>
      </c>
      <c r="AB35" s="1">
        <f t="shared" si="3"/>
        <v>1.7592944650548788E-2</v>
      </c>
    </row>
    <row r="36" spans="2:28" x14ac:dyDescent="0.2">
      <c r="B36" s="1">
        <v>8.25</v>
      </c>
      <c r="C36" s="1">
        <v>0.98676799999999998</v>
      </c>
      <c r="D36" s="1">
        <v>0.98250599999999999</v>
      </c>
      <c r="E36" s="1">
        <v>0.99755099999999997</v>
      </c>
      <c r="F36" s="1">
        <v>0.97555499999999995</v>
      </c>
      <c r="G36" s="1">
        <v>1</v>
      </c>
      <c r="H36" s="1">
        <v>0.97238000000000002</v>
      </c>
      <c r="I36" s="1">
        <v>0.90870499999999998</v>
      </c>
      <c r="J36" s="10">
        <f t="shared" si="0"/>
        <v>0.97478071428571433</v>
      </c>
      <c r="K36" s="1">
        <f t="shared" si="1"/>
        <v>3.0903711501556387E-2</v>
      </c>
      <c r="M36" s="1">
        <v>8.25</v>
      </c>
      <c r="N36" s="1">
        <v>0.97912399999999999</v>
      </c>
      <c r="O36" s="1">
        <v>0.99254399999999998</v>
      </c>
      <c r="P36" s="1">
        <v>0.99770700000000001</v>
      </c>
      <c r="Q36" s="1" t="s">
        <v>298</v>
      </c>
      <c r="R36" s="1">
        <v>0.98382099999999995</v>
      </c>
      <c r="S36" s="1">
        <v>0.99524000000000001</v>
      </c>
      <c r="T36" s="1">
        <v>0.99293900000000002</v>
      </c>
      <c r="U36" s="10">
        <v>0.99160099999999995</v>
      </c>
      <c r="V36" s="1">
        <v>0.98939500000000002</v>
      </c>
      <c r="W36" s="1">
        <v>0.95233100000000004</v>
      </c>
      <c r="X36" s="1">
        <v>0.97589400000000004</v>
      </c>
      <c r="Y36" s="1">
        <v>0.99558800000000003</v>
      </c>
      <c r="Z36" s="1">
        <v>0.98390500000000003</v>
      </c>
      <c r="AA36" s="1">
        <f t="shared" si="2"/>
        <v>0.98584074999999993</v>
      </c>
      <c r="AB36" s="1">
        <f t="shared" si="3"/>
        <v>1.2577313588904276E-2</v>
      </c>
    </row>
    <row r="37" spans="2:28" x14ac:dyDescent="0.2">
      <c r="B37" s="1">
        <v>8.5</v>
      </c>
      <c r="C37" s="1">
        <v>0.98764600000000002</v>
      </c>
      <c r="D37" s="1">
        <v>0.98250599999999999</v>
      </c>
      <c r="E37" s="1">
        <v>0.99757600000000002</v>
      </c>
      <c r="F37" s="1">
        <v>0.97618700000000003</v>
      </c>
      <c r="G37" s="1">
        <v>1</v>
      </c>
      <c r="H37" s="1">
        <v>0.98522699999999996</v>
      </c>
      <c r="I37" s="1">
        <v>0.91588000000000003</v>
      </c>
      <c r="J37" s="10">
        <f t="shared" si="0"/>
        <v>0.97786028571428574</v>
      </c>
      <c r="K37" s="1">
        <f t="shared" si="1"/>
        <v>2.8562339380813356E-2</v>
      </c>
      <c r="M37" s="1">
        <v>8.5</v>
      </c>
      <c r="N37" s="1">
        <v>0.979653</v>
      </c>
      <c r="O37" s="1">
        <v>0.99254399999999998</v>
      </c>
      <c r="P37" s="1">
        <v>0.99770700000000001</v>
      </c>
      <c r="Q37" s="1" t="s">
        <v>299</v>
      </c>
      <c r="R37" s="1">
        <v>0.99187499999999995</v>
      </c>
      <c r="S37" s="1">
        <v>0.99628499999999998</v>
      </c>
      <c r="T37" s="1">
        <v>0.99517500000000003</v>
      </c>
      <c r="U37" s="10">
        <v>0.99165899999999996</v>
      </c>
      <c r="V37" s="1">
        <v>0.98939500000000002</v>
      </c>
      <c r="W37" s="1">
        <v>0.98153400000000002</v>
      </c>
      <c r="X37" s="1">
        <v>0.97892299999999999</v>
      </c>
      <c r="Y37" s="1">
        <v>0.99593699999999996</v>
      </c>
      <c r="Z37" s="1">
        <v>0.98407999999999995</v>
      </c>
      <c r="AA37" s="1">
        <f t="shared" si="2"/>
        <v>0.98956391666666665</v>
      </c>
      <c r="AB37" s="1">
        <f t="shared" si="3"/>
        <v>6.7972682007130057E-3</v>
      </c>
    </row>
    <row r="38" spans="2:28" x14ac:dyDescent="0.2">
      <c r="B38" s="1">
        <v>8.75</v>
      </c>
      <c r="C38" s="1">
        <v>0.98856999999999995</v>
      </c>
      <c r="D38" s="1">
        <v>0.98255400000000004</v>
      </c>
      <c r="E38" s="1">
        <v>0.99757600000000002</v>
      </c>
      <c r="F38" s="1">
        <v>0.97618700000000003</v>
      </c>
      <c r="G38" s="1">
        <v>1</v>
      </c>
      <c r="H38" s="1">
        <v>0.98522699999999996</v>
      </c>
      <c r="I38" s="1">
        <v>0.92727999999999999</v>
      </c>
      <c r="J38" s="10">
        <f t="shared" si="0"/>
        <v>0.97962771428571416</v>
      </c>
      <c r="K38" s="1">
        <f t="shared" si="1"/>
        <v>2.4526082420654991E-2</v>
      </c>
      <c r="M38" s="1">
        <v>8.75</v>
      </c>
      <c r="N38" s="1">
        <v>0.979653</v>
      </c>
      <c r="O38" s="1">
        <v>0.99254399999999998</v>
      </c>
      <c r="P38" s="1">
        <v>0.99770700000000001</v>
      </c>
      <c r="Q38" s="1" t="s">
        <v>299</v>
      </c>
      <c r="R38" s="1">
        <v>0.99405200000000005</v>
      </c>
      <c r="S38" s="1">
        <v>0.99800900000000003</v>
      </c>
      <c r="T38" s="1">
        <v>0.99624999999999997</v>
      </c>
      <c r="U38" s="10">
        <v>0.99178699999999997</v>
      </c>
      <c r="V38" s="1">
        <v>0.99197999999999997</v>
      </c>
      <c r="W38" s="1">
        <v>0.99787899999999996</v>
      </c>
      <c r="X38" s="1">
        <v>0.979684</v>
      </c>
      <c r="Y38" s="1">
        <v>0.99622900000000003</v>
      </c>
      <c r="Z38" s="1">
        <v>0.98490299999999997</v>
      </c>
      <c r="AA38" s="1">
        <f t="shared" si="2"/>
        <v>0.99172308333333314</v>
      </c>
      <c r="AB38" s="1">
        <f t="shared" si="3"/>
        <v>6.7239017414584476E-3</v>
      </c>
    </row>
    <row r="39" spans="2:28" x14ac:dyDescent="0.2">
      <c r="B39" s="1">
        <v>9</v>
      </c>
      <c r="C39" s="1">
        <v>0.98856999999999995</v>
      </c>
      <c r="D39" s="1">
        <v>0.98420200000000002</v>
      </c>
      <c r="E39" s="1">
        <v>0.99757600000000002</v>
      </c>
      <c r="F39" s="1">
        <v>0.98550599999999999</v>
      </c>
      <c r="G39" s="1">
        <v>1</v>
      </c>
      <c r="H39" s="1">
        <v>0.99670700000000001</v>
      </c>
      <c r="I39" s="1">
        <v>0.93406199999999995</v>
      </c>
      <c r="J39" s="10">
        <f t="shared" si="0"/>
        <v>0.98380328571428577</v>
      </c>
      <c r="K39" s="1">
        <f t="shared" si="1"/>
        <v>2.2798034759705994E-2</v>
      </c>
      <c r="M39" s="1">
        <v>9</v>
      </c>
      <c r="N39" s="1">
        <v>0.99376500000000001</v>
      </c>
      <c r="O39" s="1">
        <v>0.99254399999999998</v>
      </c>
      <c r="P39" s="1">
        <v>0.99770700000000001</v>
      </c>
      <c r="Q39" s="1" t="s">
        <v>300</v>
      </c>
      <c r="R39" s="1">
        <v>0.99405200000000005</v>
      </c>
      <c r="S39" s="1">
        <v>0.99800900000000003</v>
      </c>
      <c r="T39" s="1">
        <v>0.99785000000000001</v>
      </c>
      <c r="U39" s="10">
        <v>0.99178699999999997</v>
      </c>
      <c r="V39" s="1">
        <v>0.99465800000000004</v>
      </c>
      <c r="W39" s="1">
        <v>0.99866999999999995</v>
      </c>
      <c r="X39" s="1">
        <v>0.98220600000000002</v>
      </c>
      <c r="Y39" s="1">
        <v>0.99852799999999997</v>
      </c>
      <c r="Z39" s="1">
        <v>0.98733499999999996</v>
      </c>
      <c r="AA39" s="1">
        <f t="shared" si="2"/>
        <v>0.99392591666666663</v>
      </c>
      <c r="AB39" s="1">
        <f t="shared" si="3"/>
        <v>5.0263949933115953E-3</v>
      </c>
    </row>
    <row r="40" spans="2:28" x14ac:dyDescent="0.2">
      <c r="B40" s="1">
        <v>9.25</v>
      </c>
      <c r="C40" s="1">
        <v>0.98856999999999995</v>
      </c>
      <c r="D40" s="1">
        <v>0.98420200000000002</v>
      </c>
      <c r="E40" s="1">
        <v>0.99757600000000002</v>
      </c>
      <c r="F40" s="1">
        <v>0.98553900000000005</v>
      </c>
      <c r="G40" s="1">
        <v>1</v>
      </c>
      <c r="H40" s="1">
        <v>0.99816400000000005</v>
      </c>
      <c r="I40" s="1">
        <v>0.93662299999999998</v>
      </c>
      <c r="J40" s="10">
        <f t="shared" si="0"/>
        <v>0.98438200000000009</v>
      </c>
      <c r="K40" s="1">
        <f t="shared" si="1"/>
        <v>2.2014311852368539E-2</v>
      </c>
      <c r="M40" s="1">
        <v>9.25</v>
      </c>
      <c r="N40" s="1">
        <v>0.99376500000000001</v>
      </c>
      <c r="O40" s="1">
        <v>1</v>
      </c>
      <c r="P40" s="1">
        <v>0.99848300000000001</v>
      </c>
      <c r="Q40" s="1" t="s">
        <v>301</v>
      </c>
      <c r="R40" s="1">
        <v>0.99407199999999996</v>
      </c>
      <c r="S40" s="1">
        <v>0.99923300000000004</v>
      </c>
      <c r="T40" s="1">
        <v>0.99785000000000001</v>
      </c>
      <c r="U40" s="10">
        <v>0.99184700000000003</v>
      </c>
      <c r="V40" s="1">
        <v>0.99483299999999997</v>
      </c>
      <c r="W40" s="1">
        <v>0.99996300000000005</v>
      </c>
      <c r="X40" s="1">
        <v>0.98220600000000002</v>
      </c>
      <c r="Y40" s="1">
        <v>0.99852799999999997</v>
      </c>
      <c r="Z40" s="1">
        <v>0.98914500000000005</v>
      </c>
      <c r="AA40" s="1">
        <f t="shared" si="2"/>
        <v>0.99499375000000001</v>
      </c>
      <c r="AB40" s="1">
        <f t="shared" si="3"/>
        <v>5.3135583886883136E-3</v>
      </c>
    </row>
    <row r="41" spans="2:28" x14ac:dyDescent="0.2">
      <c r="B41" s="1">
        <v>9.5</v>
      </c>
      <c r="C41" s="1">
        <v>0.98856999999999995</v>
      </c>
      <c r="D41" s="1">
        <v>0.98463199999999995</v>
      </c>
      <c r="E41" s="1">
        <v>0.99757600000000002</v>
      </c>
      <c r="F41" s="1">
        <v>0.98553900000000005</v>
      </c>
      <c r="G41" s="1">
        <v>1</v>
      </c>
      <c r="H41" s="1">
        <v>0.99816400000000005</v>
      </c>
      <c r="I41" s="1">
        <v>0.94069199999999997</v>
      </c>
      <c r="J41" s="10">
        <f t="shared" si="0"/>
        <v>0.98502471428571436</v>
      </c>
      <c r="K41" s="1">
        <f t="shared" si="1"/>
        <v>2.0545932709535544E-2</v>
      </c>
      <c r="M41" s="1">
        <v>9.5</v>
      </c>
      <c r="N41" s="1">
        <v>0.99400100000000002</v>
      </c>
      <c r="O41" s="1">
        <v>1</v>
      </c>
      <c r="P41" s="1">
        <v>0.99848300000000001</v>
      </c>
      <c r="Q41" s="1" t="s">
        <v>302</v>
      </c>
      <c r="R41" s="1">
        <v>0.99505299999999997</v>
      </c>
      <c r="S41" s="1">
        <v>0.99940300000000004</v>
      </c>
      <c r="T41" s="1">
        <v>0.99785000000000001</v>
      </c>
      <c r="U41" s="10">
        <v>0.99288100000000001</v>
      </c>
      <c r="V41" s="1">
        <v>0.99499899999999997</v>
      </c>
      <c r="W41" s="1">
        <v>0.99996300000000005</v>
      </c>
      <c r="X41" s="1">
        <v>0.98730099999999998</v>
      </c>
      <c r="Y41" s="1">
        <v>0.99958199999999997</v>
      </c>
      <c r="Z41" s="1">
        <v>0.99027500000000002</v>
      </c>
      <c r="AA41" s="1">
        <f t="shared" si="2"/>
        <v>0.9958159166666668</v>
      </c>
      <c r="AB41" s="1">
        <f t="shared" si="3"/>
        <v>4.1491384529219084E-3</v>
      </c>
    </row>
    <row r="42" spans="2:28" x14ac:dyDescent="0.2">
      <c r="B42" s="1">
        <v>9.75</v>
      </c>
      <c r="C42" s="1">
        <v>0.98856999999999995</v>
      </c>
      <c r="D42" s="1">
        <v>0.98523499999999997</v>
      </c>
      <c r="E42" s="1">
        <v>0.99781699999999995</v>
      </c>
      <c r="F42" s="1">
        <v>0.98553900000000005</v>
      </c>
      <c r="G42" s="1">
        <v>1</v>
      </c>
      <c r="H42" s="1">
        <v>0.99882700000000002</v>
      </c>
      <c r="I42" s="1">
        <v>0.94796800000000003</v>
      </c>
      <c r="J42" s="10">
        <f t="shared" si="0"/>
        <v>0.9862794285714287</v>
      </c>
      <c r="K42" s="1">
        <f t="shared" si="1"/>
        <v>1.804375480932522E-2</v>
      </c>
      <c r="M42" s="1">
        <v>9.75</v>
      </c>
      <c r="N42" s="1">
        <v>0.99400100000000002</v>
      </c>
      <c r="O42" s="1">
        <v>1</v>
      </c>
      <c r="P42" s="1">
        <v>1</v>
      </c>
      <c r="Q42" s="1" t="s">
        <v>303</v>
      </c>
      <c r="R42" s="1">
        <v>0.99790400000000001</v>
      </c>
      <c r="S42" s="1">
        <v>0.99956800000000001</v>
      </c>
      <c r="T42" s="1">
        <v>0.99785000000000001</v>
      </c>
      <c r="U42" s="10">
        <v>0.99393200000000004</v>
      </c>
      <c r="V42" s="1">
        <v>0.99531000000000003</v>
      </c>
      <c r="W42" s="1">
        <v>0.99996300000000005</v>
      </c>
      <c r="X42" s="1">
        <v>0.98741299999999999</v>
      </c>
      <c r="Y42" s="1">
        <v>0.99972700000000003</v>
      </c>
      <c r="Z42" s="1">
        <v>0.99060999999999999</v>
      </c>
      <c r="AA42" s="1">
        <f t="shared" si="2"/>
        <v>0.99635649999999998</v>
      </c>
      <c r="AB42" s="1">
        <f t="shared" si="3"/>
        <v>4.1711838847022873E-3</v>
      </c>
    </row>
    <row r="43" spans="2:28" x14ac:dyDescent="0.2">
      <c r="B43" s="1">
        <v>10</v>
      </c>
      <c r="C43" s="1">
        <v>0.98856999999999995</v>
      </c>
      <c r="D43" s="1">
        <v>0.98525799999999997</v>
      </c>
      <c r="E43" s="1">
        <v>0.99781699999999995</v>
      </c>
      <c r="F43" s="1">
        <v>0.985823</v>
      </c>
      <c r="G43" s="1">
        <v>1</v>
      </c>
      <c r="H43" s="1">
        <v>0.99882700000000002</v>
      </c>
      <c r="I43" s="1">
        <v>0.95941600000000005</v>
      </c>
      <c r="J43" s="10">
        <f t="shared" si="0"/>
        <v>0.98795871428571425</v>
      </c>
      <c r="K43" s="1">
        <f t="shared" si="1"/>
        <v>1.4066587689915942E-2</v>
      </c>
      <c r="M43" s="1">
        <v>10</v>
      </c>
      <c r="N43" s="1">
        <v>0.99400100000000002</v>
      </c>
      <c r="O43" s="1">
        <v>1</v>
      </c>
      <c r="P43" s="1">
        <v>1</v>
      </c>
      <c r="Q43" s="1" t="s">
        <v>304</v>
      </c>
      <c r="R43" s="1">
        <v>1</v>
      </c>
      <c r="S43" s="1">
        <v>0.99980199999999997</v>
      </c>
      <c r="T43" s="1">
        <v>0.99785000000000001</v>
      </c>
      <c r="U43" s="10">
        <v>0.99402500000000005</v>
      </c>
      <c r="V43" s="1">
        <v>0.99531000000000003</v>
      </c>
      <c r="W43" s="1">
        <v>0.99996300000000005</v>
      </c>
      <c r="X43" s="1">
        <v>0.99521099999999996</v>
      </c>
      <c r="Y43" s="1"/>
      <c r="Z43" s="1">
        <v>0.992452</v>
      </c>
      <c r="AA43" s="1">
        <f t="shared" si="2"/>
        <v>0.99714672727272713</v>
      </c>
      <c r="AB43" s="1">
        <f t="shared" si="3"/>
        <v>2.9782848450377927E-3</v>
      </c>
    </row>
    <row r="44" spans="2:28" x14ac:dyDescent="0.2">
      <c r="B44" s="1">
        <v>10.25</v>
      </c>
      <c r="C44" s="1">
        <v>0.98966900000000002</v>
      </c>
      <c r="D44" s="1">
        <v>0.985286</v>
      </c>
      <c r="E44" s="1">
        <v>0.99781699999999995</v>
      </c>
      <c r="F44" s="1">
        <v>0.985823</v>
      </c>
      <c r="G44" s="1">
        <v>1</v>
      </c>
      <c r="H44" s="1">
        <v>0.99882700000000002</v>
      </c>
      <c r="I44" s="1">
        <v>0.96452800000000005</v>
      </c>
      <c r="J44" s="10">
        <f t="shared" si="0"/>
        <v>0.98885000000000012</v>
      </c>
      <c r="K44" s="1">
        <f t="shared" si="1"/>
        <v>1.2371778287699774E-2</v>
      </c>
      <c r="M44" s="1">
        <v>10.25</v>
      </c>
      <c r="N44" s="1">
        <v>0.99989700000000004</v>
      </c>
      <c r="O44" s="1">
        <v>1</v>
      </c>
      <c r="P44" s="1">
        <v>1</v>
      </c>
      <c r="Q44" s="1" t="s">
        <v>305</v>
      </c>
      <c r="R44" s="1">
        <v>1</v>
      </c>
      <c r="S44" s="1">
        <v>0.99990199999999996</v>
      </c>
      <c r="T44" s="1">
        <v>0.99785000000000001</v>
      </c>
      <c r="U44" s="10">
        <v>0.99513499999999999</v>
      </c>
      <c r="V44" s="1">
        <v>0.99563599999999997</v>
      </c>
      <c r="W44" s="1">
        <v>0.99996300000000005</v>
      </c>
      <c r="X44" s="1">
        <v>0.99997999999999998</v>
      </c>
      <c r="Y44" s="1">
        <v>0.99990400000000002</v>
      </c>
      <c r="Z44" s="1">
        <v>0.99424100000000004</v>
      </c>
      <c r="AA44" s="1">
        <f t="shared" si="2"/>
        <v>0.99854233333333342</v>
      </c>
      <c r="AB44" s="1">
        <f t="shared" si="3"/>
        <v>2.236779232140117E-3</v>
      </c>
    </row>
    <row r="45" spans="2:28" x14ac:dyDescent="0.2">
      <c r="B45" s="1">
        <v>10.5</v>
      </c>
      <c r="C45" s="1">
        <v>0.99035700000000004</v>
      </c>
      <c r="D45" s="1">
        <v>0.98610399999999998</v>
      </c>
      <c r="E45" s="1">
        <v>0.99786699999999995</v>
      </c>
      <c r="F45" s="1">
        <v>0.985823</v>
      </c>
      <c r="G45" s="1">
        <v>1</v>
      </c>
      <c r="H45" s="1">
        <v>0.99882700000000002</v>
      </c>
      <c r="I45" s="1">
        <v>0.96452800000000005</v>
      </c>
      <c r="J45" s="10">
        <f t="shared" si="0"/>
        <v>0.98907228571428563</v>
      </c>
      <c r="K45" s="1">
        <f t="shared" si="1"/>
        <v>1.2351500714680845E-2</v>
      </c>
      <c r="M45" s="1">
        <v>10.5</v>
      </c>
      <c r="N45" s="1">
        <v>0.99989700000000004</v>
      </c>
      <c r="O45" s="1">
        <v>1</v>
      </c>
      <c r="P45" s="1">
        <v>1</v>
      </c>
      <c r="Q45" s="1" t="s">
        <v>306</v>
      </c>
      <c r="R45" s="1">
        <v>1</v>
      </c>
      <c r="S45" s="1">
        <v>0.99996099999999999</v>
      </c>
      <c r="T45" s="1">
        <v>0.99899499999999997</v>
      </c>
      <c r="U45" s="10">
        <v>0.99658000000000002</v>
      </c>
      <c r="V45" s="1">
        <v>0.99627500000000002</v>
      </c>
      <c r="W45" s="1">
        <v>1</v>
      </c>
      <c r="X45" s="1">
        <v>0.99997999999999998</v>
      </c>
      <c r="Y45" s="1"/>
      <c r="Z45" s="1">
        <v>0.99543700000000002</v>
      </c>
      <c r="AA45" s="1">
        <f t="shared" si="2"/>
        <v>0.9988295454545455</v>
      </c>
      <c r="AB45" s="1">
        <f t="shared" si="3"/>
        <v>1.7984978934453165E-3</v>
      </c>
    </row>
    <row r="46" spans="2:28" x14ac:dyDescent="0.2">
      <c r="B46" s="1">
        <v>10.75</v>
      </c>
      <c r="C46" s="1">
        <v>0.99035700000000004</v>
      </c>
      <c r="D46" s="1">
        <v>0.98610399999999998</v>
      </c>
      <c r="E46" s="1">
        <v>0.99796700000000005</v>
      </c>
      <c r="F46" s="1">
        <v>0.98697699999999999</v>
      </c>
      <c r="G46" s="1">
        <v>1</v>
      </c>
      <c r="H46" s="1">
        <v>0.99882700000000002</v>
      </c>
      <c r="I46" s="1">
        <v>0.968194</v>
      </c>
      <c r="J46" s="10">
        <f t="shared" si="0"/>
        <v>0.98977514285714285</v>
      </c>
      <c r="K46" s="1">
        <f t="shared" si="1"/>
        <v>1.1112916830256163E-2</v>
      </c>
      <c r="M46" s="1">
        <v>10.75</v>
      </c>
      <c r="N46" s="1">
        <v>0.99989700000000004</v>
      </c>
      <c r="O46" s="1">
        <v>1</v>
      </c>
      <c r="P46" s="1">
        <v>1</v>
      </c>
      <c r="Q46" s="1" t="s">
        <v>307</v>
      </c>
      <c r="R46" s="1">
        <v>1</v>
      </c>
      <c r="S46" s="1">
        <v>1</v>
      </c>
      <c r="T46" s="1">
        <v>0.99899499999999997</v>
      </c>
      <c r="U46" s="10">
        <v>0.99748300000000001</v>
      </c>
      <c r="V46" s="1">
        <v>0.99699899999999997</v>
      </c>
      <c r="W46" s="1">
        <v>1</v>
      </c>
      <c r="X46" s="1">
        <v>0.99997999999999998</v>
      </c>
      <c r="Y46" s="1">
        <v>0.99997100000000005</v>
      </c>
      <c r="Z46" s="1">
        <v>0.99607299999999999</v>
      </c>
      <c r="AA46" s="1">
        <f t="shared" si="2"/>
        <v>0.99911650000000007</v>
      </c>
      <c r="AB46" s="1">
        <f t="shared" si="3"/>
        <v>1.4275734975506933E-3</v>
      </c>
    </row>
    <row r="47" spans="2:28" x14ac:dyDescent="0.2">
      <c r="B47" s="1">
        <v>11</v>
      </c>
      <c r="C47" s="1">
        <v>0.99035700000000004</v>
      </c>
      <c r="D47" s="1">
        <v>0.98616599999999999</v>
      </c>
      <c r="E47" s="1">
        <v>0.99813600000000002</v>
      </c>
      <c r="F47" s="1">
        <v>0.98720399999999997</v>
      </c>
      <c r="G47" s="1">
        <v>1</v>
      </c>
      <c r="H47" s="1">
        <v>0.99894799999999995</v>
      </c>
      <c r="I47" s="1">
        <v>0.96860999999999997</v>
      </c>
      <c r="J47" s="10">
        <f t="shared" si="0"/>
        <v>0.98991728571428561</v>
      </c>
      <c r="K47" s="1">
        <f t="shared" si="1"/>
        <v>1.1002954371656826E-2</v>
      </c>
      <c r="M47" s="1">
        <v>11</v>
      </c>
      <c r="N47" s="1">
        <v>0.99998600000000004</v>
      </c>
      <c r="O47" s="1">
        <v>1</v>
      </c>
      <c r="P47" s="1">
        <v>1</v>
      </c>
      <c r="Q47" s="1" t="s">
        <v>308</v>
      </c>
      <c r="R47" s="1">
        <v>1</v>
      </c>
      <c r="S47" s="1">
        <v>1</v>
      </c>
      <c r="T47" s="1">
        <v>1</v>
      </c>
      <c r="U47" s="10">
        <v>0.99788200000000005</v>
      </c>
      <c r="V47" s="1">
        <v>0.99699899999999997</v>
      </c>
      <c r="W47" s="1">
        <v>1</v>
      </c>
      <c r="X47" s="1">
        <v>0.99997999999999998</v>
      </c>
      <c r="Y47" s="1">
        <v>0.99997100000000005</v>
      </c>
      <c r="Z47" s="1">
        <v>0.99607299999999999</v>
      </c>
      <c r="AA47" s="1">
        <f t="shared" si="2"/>
        <v>0.99924091666666681</v>
      </c>
      <c r="AB47" s="1">
        <f t="shared" si="3"/>
        <v>1.4142200200646059E-3</v>
      </c>
    </row>
    <row r="48" spans="2:28" x14ac:dyDescent="0.2">
      <c r="B48" s="1">
        <v>11.25</v>
      </c>
      <c r="C48" s="1">
        <v>0.99035700000000004</v>
      </c>
      <c r="D48" s="1">
        <v>0.98620200000000002</v>
      </c>
      <c r="E48" s="1">
        <v>0.99818899999999999</v>
      </c>
      <c r="F48" s="1">
        <v>0.98979300000000003</v>
      </c>
      <c r="G48" s="1">
        <v>1</v>
      </c>
      <c r="H48" s="1">
        <v>1</v>
      </c>
      <c r="I48" s="1">
        <v>0.96965800000000002</v>
      </c>
      <c r="J48" s="10">
        <f t="shared" si="0"/>
        <v>0.99059985714285725</v>
      </c>
      <c r="K48" s="1">
        <f t="shared" si="1"/>
        <v>1.0746572995278864E-2</v>
      </c>
      <c r="M48" s="1">
        <v>11.25</v>
      </c>
      <c r="N48" s="1">
        <v>0.99998600000000004</v>
      </c>
      <c r="O48" s="1">
        <v>1</v>
      </c>
      <c r="P48" s="1">
        <v>1</v>
      </c>
      <c r="Q48" s="1" t="s">
        <v>308</v>
      </c>
      <c r="R48" s="1">
        <v>1</v>
      </c>
      <c r="S48" s="1">
        <v>1</v>
      </c>
      <c r="T48" s="1">
        <v>1</v>
      </c>
      <c r="U48" s="10">
        <v>0.99848099999999995</v>
      </c>
      <c r="V48" s="1">
        <v>0.99786900000000001</v>
      </c>
      <c r="W48" s="1">
        <v>1</v>
      </c>
      <c r="X48" s="1">
        <v>0.99997999999999998</v>
      </c>
      <c r="Y48" s="1">
        <v>0.99997100000000005</v>
      </c>
      <c r="Z48" s="1">
        <v>0.99660400000000005</v>
      </c>
      <c r="AA48" s="1">
        <f t="shared" si="2"/>
        <v>0.99940758333333335</v>
      </c>
      <c r="AB48" s="1">
        <f t="shared" si="3"/>
        <v>1.1350324351259175E-3</v>
      </c>
    </row>
    <row r="49" spans="2:28" x14ac:dyDescent="0.2">
      <c r="B49" s="1">
        <v>11.5</v>
      </c>
      <c r="C49" s="1">
        <v>0.99035700000000004</v>
      </c>
      <c r="D49" s="1">
        <v>0.98620200000000002</v>
      </c>
      <c r="E49" s="1">
        <v>0.99857899999999999</v>
      </c>
      <c r="F49" s="1">
        <v>0.98979300000000003</v>
      </c>
      <c r="G49" s="1">
        <v>1</v>
      </c>
      <c r="H49" s="1">
        <v>1</v>
      </c>
      <c r="I49" s="1">
        <v>0.96965800000000002</v>
      </c>
      <c r="J49" s="10">
        <f t="shared" si="0"/>
        <v>0.99065557142857141</v>
      </c>
      <c r="K49" s="1">
        <f t="shared" si="1"/>
        <v>1.0793384468539703E-2</v>
      </c>
      <c r="M49" s="1">
        <v>11.5</v>
      </c>
      <c r="N49" s="1">
        <v>0.99998600000000004</v>
      </c>
      <c r="O49" s="1">
        <v>1</v>
      </c>
      <c r="P49" s="1">
        <v>1</v>
      </c>
      <c r="Q49" s="1" t="s">
        <v>309</v>
      </c>
      <c r="R49" s="1">
        <v>1</v>
      </c>
      <c r="S49" s="1">
        <v>1</v>
      </c>
      <c r="T49" s="1">
        <v>1</v>
      </c>
      <c r="U49" s="10">
        <v>0.99870899999999996</v>
      </c>
      <c r="V49" s="1">
        <v>0.99858899999999995</v>
      </c>
      <c r="W49" s="1">
        <v>1</v>
      </c>
      <c r="X49" s="1">
        <v>0.99997999999999998</v>
      </c>
      <c r="Y49" s="1">
        <v>0.99997100000000005</v>
      </c>
      <c r="Z49" s="1">
        <v>0.997139</v>
      </c>
      <c r="AA49" s="1">
        <f t="shared" si="2"/>
        <v>0.99953116666666686</v>
      </c>
      <c r="AB49" s="1">
        <f t="shared" si="3"/>
        <v>9.1486231784136945E-4</v>
      </c>
    </row>
    <row r="50" spans="2:28" x14ac:dyDescent="0.2">
      <c r="B50" s="1">
        <v>11.75</v>
      </c>
      <c r="C50" s="1">
        <v>0.99035700000000004</v>
      </c>
      <c r="D50" s="1">
        <v>0.98680800000000002</v>
      </c>
      <c r="E50" s="1">
        <v>0.99939</v>
      </c>
      <c r="F50" s="1">
        <v>0.98979300000000003</v>
      </c>
      <c r="G50" s="1">
        <v>1</v>
      </c>
      <c r="H50" s="1">
        <v>1</v>
      </c>
      <c r="I50" s="1">
        <v>0.96965800000000002</v>
      </c>
      <c r="J50" s="10">
        <f t="shared" si="0"/>
        <v>0.99085800000000002</v>
      </c>
      <c r="K50" s="1">
        <f t="shared" si="1"/>
        <v>1.08564502946405E-2</v>
      </c>
      <c r="M50" s="1">
        <v>11.75</v>
      </c>
      <c r="N50" s="1">
        <v>0.99998600000000004</v>
      </c>
      <c r="O50" s="1">
        <v>1</v>
      </c>
      <c r="P50" s="1">
        <v>1</v>
      </c>
      <c r="Q50" s="1" t="s">
        <v>309</v>
      </c>
      <c r="R50" s="1">
        <v>1</v>
      </c>
      <c r="S50" s="1">
        <v>1</v>
      </c>
      <c r="T50" s="1">
        <v>1</v>
      </c>
      <c r="U50" s="10">
        <v>0.99929500000000004</v>
      </c>
      <c r="V50" s="1">
        <v>0.99893500000000002</v>
      </c>
      <c r="W50" s="1">
        <v>1</v>
      </c>
      <c r="X50" s="1">
        <v>0.99997999999999998</v>
      </c>
      <c r="Y50" s="1">
        <v>0.99997100000000005</v>
      </c>
      <c r="Z50" s="1">
        <v>0.99735799999999997</v>
      </c>
      <c r="AA50" s="1">
        <f t="shared" si="2"/>
        <v>0.99962708333333339</v>
      </c>
      <c r="AB50" s="1">
        <f t="shared" si="3"/>
        <v>7.945295301261231E-4</v>
      </c>
    </row>
    <row r="51" spans="2:28" x14ac:dyDescent="0.2">
      <c r="B51" s="1">
        <v>12</v>
      </c>
      <c r="C51" s="1">
        <v>0.99035700000000004</v>
      </c>
      <c r="D51" s="1">
        <v>0.99549200000000004</v>
      </c>
      <c r="E51" s="1">
        <v>0.99964200000000003</v>
      </c>
      <c r="F51" s="1">
        <v>0.98979300000000003</v>
      </c>
      <c r="G51" s="1">
        <v>1</v>
      </c>
      <c r="H51" s="1">
        <v>1</v>
      </c>
      <c r="I51" s="1">
        <v>0.96965800000000002</v>
      </c>
      <c r="J51" s="10">
        <f t="shared" si="0"/>
        <v>0.99213457142857142</v>
      </c>
      <c r="K51" s="1">
        <f t="shared" si="1"/>
        <v>1.0841300073594226E-2</v>
      </c>
      <c r="M51" s="1">
        <v>12</v>
      </c>
      <c r="N51" s="1">
        <v>0.99998600000000004</v>
      </c>
      <c r="O51" s="1">
        <v>1</v>
      </c>
      <c r="P51" s="1">
        <v>1</v>
      </c>
      <c r="Q51" s="1" t="s">
        <v>309</v>
      </c>
      <c r="R51" s="1">
        <v>1</v>
      </c>
      <c r="S51" s="1">
        <v>1</v>
      </c>
      <c r="T51" s="1">
        <v>1</v>
      </c>
      <c r="U51" s="10">
        <v>0.99995699999999998</v>
      </c>
      <c r="V51" s="1">
        <v>0.99938499999999997</v>
      </c>
      <c r="W51" s="1">
        <v>1</v>
      </c>
      <c r="X51" s="1">
        <v>0.99997999999999998</v>
      </c>
      <c r="Y51" s="1">
        <v>0.99997100000000005</v>
      </c>
      <c r="Z51" s="1">
        <v>0.99735799999999997</v>
      </c>
      <c r="AA51" s="1">
        <f t="shared" si="2"/>
        <v>0.99971975000000013</v>
      </c>
      <c r="AB51" s="1">
        <f t="shared" si="3"/>
        <v>7.6391302753414463E-4</v>
      </c>
    </row>
    <row r="52" spans="2:28" x14ac:dyDescent="0.2">
      <c r="B52" s="1">
        <v>12.25</v>
      </c>
      <c r="C52" s="1">
        <v>0.99035700000000004</v>
      </c>
      <c r="D52" s="1">
        <v>0.99623799999999996</v>
      </c>
      <c r="E52" s="1">
        <v>0.99986200000000003</v>
      </c>
      <c r="F52" s="1">
        <v>0.99036100000000005</v>
      </c>
      <c r="G52" s="1">
        <v>1</v>
      </c>
      <c r="H52" s="1">
        <v>1</v>
      </c>
      <c r="I52" s="1">
        <v>0.99983100000000003</v>
      </c>
      <c r="J52" s="10">
        <f t="shared" si="0"/>
        <v>0.99666414285714289</v>
      </c>
      <c r="K52" s="1">
        <f t="shared" si="1"/>
        <v>4.5129890105697892E-3</v>
      </c>
      <c r="M52" s="1">
        <v>12.25</v>
      </c>
      <c r="N52" s="1">
        <v>0.99998600000000004</v>
      </c>
      <c r="O52" s="1">
        <v>1</v>
      </c>
      <c r="P52" s="1">
        <v>1</v>
      </c>
      <c r="Q52" s="1" t="s">
        <v>309</v>
      </c>
      <c r="R52" s="1">
        <v>1</v>
      </c>
      <c r="S52" s="1">
        <v>1</v>
      </c>
      <c r="T52" s="1">
        <v>1</v>
      </c>
      <c r="U52" s="10">
        <v>0.99995699999999998</v>
      </c>
      <c r="V52" s="1">
        <v>0.99977800000000006</v>
      </c>
      <c r="W52" s="1">
        <v>1</v>
      </c>
      <c r="X52" s="1">
        <v>0.99997999999999998</v>
      </c>
      <c r="Y52" s="1">
        <v>0.99997100000000005</v>
      </c>
      <c r="Z52" s="1">
        <v>0.99809499999999995</v>
      </c>
      <c r="AA52" s="1">
        <f t="shared" si="2"/>
        <v>0.99981391666666675</v>
      </c>
      <c r="AB52" s="1">
        <f t="shared" si="3"/>
        <v>5.4489956678162592E-4</v>
      </c>
    </row>
    <row r="53" spans="2:28" x14ac:dyDescent="0.2">
      <c r="B53" s="1">
        <v>12.5</v>
      </c>
      <c r="C53" s="1">
        <v>0.99035700000000004</v>
      </c>
      <c r="D53" s="1">
        <v>0.99623799999999996</v>
      </c>
      <c r="E53" s="1">
        <v>0.99986200000000003</v>
      </c>
      <c r="F53" s="1">
        <v>0.99114199999999997</v>
      </c>
      <c r="G53" s="1">
        <v>1</v>
      </c>
      <c r="H53" s="1">
        <v>1</v>
      </c>
      <c r="I53" s="1">
        <v>0.99983100000000003</v>
      </c>
      <c r="J53" s="10">
        <f t="shared" si="0"/>
        <v>0.99677571428571432</v>
      </c>
      <c r="K53" s="1">
        <f t="shared" si="1"/>
        <v>4.3374288357000091E-3</v>
      </c>
      <c r="M53" s="1">
        <v>12.5</v>
      </c>
      <c r="N53" s="1">
        <v>0.99998600000000004</v>
      </c>
      <c r="O53" s="1">
        <v>1</v>
      </c>
      <c r="P53" s="1">
        <v>1</v>
      </c>
      <c r="Q53" s="1" t="s">
        <v>309</v>
      </c>
      <c r="R53" s="1">
        <v>1</v>
      </c>
      <c r="S53" s="1">
        <v>1</v>
      </c>
      <c r="T53" s="1">
        <v>1</v>
      </c>
      <c r="U53" s="10">
        <v>0.99998900000000002</v>
      </c>
      <c r="V53" s="1">
        <v>0.99988200000000005</v>
      </c>
      <c r="W53" s="1">
        <v>1</v>
      </c>
      <c r="X53" s="1">
        <v>0.99997999999999998</v>
      </c>
      <c r="Y53" s="1">
        <v>0.99997100000000005</v>
      </c>
      <c r="Z53" s="1">
        <v>1</v>
      </c>
      <c r="AA53" s="1">
        <f t="shared" si="2"/>
        <v>0.9999840000000001</v>
      </c>
      <c r="AB53" s="1">
        <f t="shared" si="3"/>
        <v>3.3588417917205261E-5</v>
      </c>
    </row>
    <row r="54" spans="2:28" x14ac:dyDescent="0.2">
      <c r="B54" s="1">
        <v>12.75</v>
      </c>
      <c r="C54" s="1">
        <v>0.99035700000000004</v>
      </c>
      <c r="D54" s="1">
        <v>0.99627299999999996</v>
      </c>
      <c r="E54" s="1">
        <v>0.999969</v>
      </c>
      <c r="F54" s="1">
        <v>0.99114199999999997</v>
      </c>
      <c r="G54" s="1">
        <v>1</v>
      </c>
      <c r="H54" s="1">
        <v>1</v>
      </c>
      <c r="I54" s="1">
        <v>0.99983100000000003</v>
      </c>
      <c r="J54" s="10">
        <f t="shared" si="0"/>
        <v>0.99679600000000002</v>
      </c>
      <c r="K54" s="1">
        <f t="shared" si="1"/>
        <v>4.3495661086289201E-3</v>
      </c>
      <c r="M54" s="1">
        <v>12.75</v>
      </c>
      <c r="N54" s="1">
        <v>0.99998600000000004</v>
      </c>
      <c r="O54" s="1">
        <v>1</v>
      </c>
      <c r="P54" s="1">
        <v>1</v>
      </c>
      <c r="Q54" s="1" t="s">
        <v>309</v>
      </c>
      <c r="R54" s="1">
        <v>1</v>
      </c>
      <c r="S54" s="1">
        <v>1</v>
      </c>
      <c r="T54" s="1">
        <v>1</v>
      </c>
      <c r="U54" s="10">
        <v>0.99998900000000002</v>
      </c>
      <c r="V54" s="1">
        <v>0.99988200000000005</v>
      </c>
      <c r="W54" s="1">
        <v>1</v>
      </c>
      <c r="X54" s="1">
        <v>0.99997999999999998</v>
      </c>
      <c r="Y54" s="1">
        <v>0.99997100000000005</v>
      </c>
      <c r="Z54" s="1">
        <v>1</v>
      </c>
      <c r="AA54" s="1">
        <f t="shared" si="2"/>
        <v>0.9999840000000001</v>
      </c>
      <c r="AB54" s="1">
        <f t="shared" si="3"/>
        <v>3.3588417917205261E-5</v>
      </c>
    </row>
    <row r="55" spans="2:28" x14ac:dyDescent="0.2">
      <c r="B55" s="1">
        <v>13</v>
      </c>
      <c r="C55" s="1">
        <v>0.99035700000000004</v>
      </c>
      <c r="D55" s="1">
        <v>0.99627299999999996</v>
      </c>
      <c r="E55" s="1">
        <v>0.999969</v>
      </c>
      <c r="F55" s="1">
        <v>0.99114199999999997</v>
      </c>
      <c r="G55" s="1">
        <v>1</v>
      </c>
      <c r="H55" s="1">
        <v>1</v>
      </c>
      <c r="I55" s="1">
        <v>0.99983100000000003</v>
      </c>
      <c r="J55" s="10">
        <f t="shared" si="0"/>
        <v>0.99679600000000002</v>
      </c>
      <c r="K55" s="1">
        <f t="shared" si="1"/>
        <v>4.3495661086289201E-3</v>
      </c>
      <c r="M55" s="1">
        <v>13</v>
      </c>
      <c r="N55" s="1">
        <v>0.99998600000000004</v>
      </c>
      <c r="O55" s="1">
        <v>1</v>
      </c>
      <c r="P55" s="1">
        <v>1</v>
      </c>
      <c r="Q55" s="1" t="s">
        <v>309</v>
      </c>
      <c r="R55" s="1">
        <v>1</v>
      </c>
      <c r="S55" s="1">
        <v>1</v>
      </c>
      <c r="T55" s="1">
        <v>1</v>
      </c>
      <c r="U55" s="10">
        <v>0.99998900000000002</v>
      </c>
      <c r="V55" s="1">
        <v>0.99988200000000005</v>
      </c>
      <c r="W55" s="1">
        <v>1</v>
      </c>
      <c r="X55" s="1">
        <v>0.99997999999999998</v>
      </c>
      <c r="Y55" s="1">
        <v>0.99997100000000005</v>
      </c>
      <c r="Z55" s="1">
        <v>1</v>
      </c>
      <c r="AA55" s="1">
        <f t="shared" si="2"/>
        <v>0.9999840000000001</v>
      </c>
      <c r="AB55" s="1">
        <f t="shared" si="3"/>
        <v>3.3588417917205261E-5</v>
      </c>
    </row>
    <row r="56" spans="2:28" x14ac:dyDescent="0.2">
      <c r="B56" s="1">
        <v>13.25</v>
      </c>
      <c r="C56" s="1">
        <v>0.99040799999999996</v>
      </c>
      <c r="D56" s="1">
        <v>0.99671900000000002</v>
      </c>
      <c r="E56" s="1">
        <v>1</v>
      </c>
      <c r="F56" s="1">
        <v>0.99114199999999997</v>
      </c>
      <c r="G56" s="1">
        <v>1</v>
      </c>
      <c r="H56" s="1">
        <v>1</v>
      </c>
      <c r="I56" s="1">
        <v>0.99983100000000003</v>
      </c>
      <c r="J56" s="10">
        <f t="shared" si="0"/>
        <v>0.99687142857142863</v>
      </c>
      <c r="K56" s="1">
        <f t="shared" si="1"/>
        <v>4.3349055298104403E-3</v>
      </c>
      <c r="M56" s="1">
        <v>13.25</v>
      </c>
      <c r="N56" s="1">
        <v>0.99998600000000004</v>
      </c>
      <c r="O56" s="1">
        <v>1</v>
      </c>
      <c r="P56" s="1">
        <v>1</v>
      </c>
      <c r="Q56" s="1" t="s">
        <v>309</v>
      </c>
      <c r="R56" s="1">
        <v>1</v>
      </c>
      <c r="S56" s="1">
        <v>1</v>
      </c>
      <c r="T56" s="1">
        <v>1</v>
      </c>
      <c r="U56" s="10">
        <v>0.99998900000000002</v>
      </c>
      <c r="V56" s="1">
        <v>0.99993399999999999</v>
      </c>
      <c r="W56" s="1">
        <v>1</v>
      </c>
      <c r="X56" s="1">
        <v>0.99997999999999998</v>
      </c>
      <c r="Y56" s="1">
        <v>0.99997100000000005</v>
      </c>
      <c r="Z56" s="1">
        <v>1</v>
      </c>
      <c r="AA56" s="1">
        <f t="shared" si="2"/>
        <v>0.99998833333333337</v>
      </c>
      <c r="AB56" s="1">
        <f t="shared" si="3"/>
        <v>1.9726923610929874E-5</v>
      </c>
    </row>
    <row r="57" spans="2:28" x14ac:dyDescent="0.2">
      <c r="B57" s="1">
        <v>13.5</v>
      </c>
      <c r="C57" s="1">
        <v>0.99040799999999996</v>
      </c>
      <c r="D57" s="1">
        <v>0.99959600000000004</v>
      </c>
      <c r="E57" s="1">
        <v>1</v>
      </c>
      <c r="F57" s="1">
        <v>0.99114199999999997</v>
      </c>
      <c r="G57" s="1">
        <v>1</v>
      </c>
      <c r="H57" s="1">
        <v>1</v>
      </c>
      <c r="I57" s="1">
        <v>0.99983100000000003</v>
      </c>
      <c r="J57" s="10">
        <f t="shared" si="0"/>
        <v>0.99728242857142857</v>
      </c>
      <c r="K57" s="1">
        <f t="shared" si="1"/>
        <v>4.4528276356020314E-3</v>
      </c>
      <c r="M57" s="1">
        <v>13.5</v>
      </c>
      <c r="N57" s="1">
        <v>0.99998600000000004</v>
      </c>
      <c r="O57" s="1">
        <v>1</v>
      </c>
      <c r="P57" s="1">
        <v>1</v>
      </c>
      <c r="Q57" s="1" t="s">
        <v>309</v>
      </c>
      <c r="R57" s="1">
        <v>1</v>
      </c>
      <c r="S57" s="1">
        <v>1</v>
      </c>
      <c r="T57" s="1">
        <v>1</v>
      </c>
      <c r="U57" s="10">
        <v>0.99998900000000002</v>
      </c>
      <c r="V57" s="1">
        <v>0.99993399999999999</v>
      </c>
      <c r="W57" s="1">
        <v>1</v>
      </c>
      <c r="X57" s="1">
        <v>0.99997999999999998</v>
      </c>
      <c r="Y57" s="1">
        <v>0.99997100000000005</v>
      </c>
      <c r="Z57" s="1">
        <v>1</v>
      </c>
      <c r="AA57" s="1">
        <f t="shared" si="2"/>
        <v>0.99998833333333337</v>
      </c>
      <c r="AB57" s="1">
        <f t="shared" si="3"/>
        <v>1.9726923610929874E-5</v>
      </c>
    </row>
    <row r="58" spans="2:28" x14ac:dyDescent="0.2">
      <c r="B58" s="1">
        <v>13.75</v>
      </c>
      <c r="C58" s="1">
        <v>0.99047700000000005</v>
      </c>
      <c r="D58" s="1">
        <v>0.99959600000000004</v>
      </c>
      <c r="E58" s="1">
        <v>1</v>
      </c>
      <c r="F58" s="1">
        <v>0.99191300000000004</v>
      </c>
      <c r="G58" s="1">
        <v>1</v>
      </c>
      <c r="H58" s="1">
        <v>1</v>
      </c>
      <c r="I58" s="1">
        <v>0.99983100000000003</v>
      </c>
      <c r="J58" s="10">
        <f t="shared" si="0"/>
        <v>0.99740242857142858</v>
      </c>
      <c r="K58" s="1">
        <f t="shared" si="1"/>
        <v>4.2631606763504472E-3</v>
      </c>
      <c r="M58" s="1">
        <v>13.75</v>
      </c>
      <c r="N58" s="1">
        <v>0.99998600000000004</v>
      </c>
      <c r="O58" s="1">
        <v>1</v>
      </c>
      <c r="P58" s="1">
        <v>1</v>
      </c>
      <c r="Q58" s="1" t="s">
        <v>309</v>
      </c>
      <c r="R58" s="1">
        <v>1</v>
      </c>
      <c r="S58" s="1">
        <v>1</v>
      </c>
      <c r="T58" s="1">
        <v>1</v>
      </c>
      <c r="U58" s="10">
        <v>0.99998900000000002</v>
      </c>
      <c r="V58" s="1">
        <v>0.99993399999999999</v>
      </c>
      <c r="W58" s="1">
        <v>1</v>
      </c>
      <c r="X58" s="1">
        <v>0.99997999999999998</v>
      </c>
      <c r="Y58" s="1">
        <v>0.99997100000000005</v>
      </c>
      <c r="Z58" s="1">
        <v>1</v>
      </c>
      <c r="AA58" s="1">
        <f t="shared" si="2"/>
        <v>0.99998833333333337</v>
      </c>
      <c r="AB58" s="1">
        <f t="shared" si="3"/>
        <v>1.9726923610929874E-5</v>
      </c>
    </row>
    <row r="59" spans="2:28" x14ac:dyDescent="0.2">
      <c r="B59" s="1">
        <v>14</v>
      </c>
      <c r="C59" s="1">
        <v>0.99047700000000005</v>
      </c>
      <c r="D59" s="1">
        <v>0.99959600000000004</v>
      </c>
      <c r="E59" s="1">
        <v>1</v>
      </c>
      <c r="F59" s="1">
        <v>0.99191300000000004</v>
      </c>
      <c r="G59" s="1">
        <v>1</v>
      </c>
      <c r="H59" s="1">
        <v>1</v>
      </c>
      <c r="I59" s="1">
        <v>0.99993699999999996</v>
      </c>
      <c r="J59" s="10">
        <f t="shared" si="0"/>
        <v>0.99741757142857146</v>
      </c>
      <c r="K59" s="1">
        <f t="shared" si="1"/>
        <v>4.2734007089257862E-3</v>
      </c>
      <c r="M59" s="1">
        <v>14</v>
      </c>
      <c r="N59" s="1">
        <v>0.99998600000000004</v>
      </c>
      <c r="O59" s="1">
        <v>1</v>
      </c>
      <c r="P59" s="1">
        <v>1</v>
      </c>
      <c r="Q59" s="1" t="s">
        <v>309</v>
      </c>
      <c r="R59" s="1">
        <v>1</v>
      </c>
      <c r="S59" s="1">
        <v>1</v>
      </c>
      <c r="T59" s="1">
        <v>1</v>
      </c>
      <c r="U59" s="10">
        <v>0.99998900000000002</v>
      </c>
      <c r="V59" s="1">
        <v>0.99993399999999999</v>
      </c>
      <c r="W59" s="1">
        <v>1</v>
      </c>
      <c r="X59" s="1">
        <v>0.99997999999999998</v>
      </c>
      <c r="Y59" s="1">
        <v>0.99997100000000005</v>
      </c>
      <c r="Z59" s="1">
        <v>1</v>
      </c>
      <c r="AA59" s="1">
        <f t="shared" si="2"/>
        <v>0.99998833333333337</v>
      </c>
      <c r="AB59" s="1">
        <f t="shared" si="3"/>
        <v>1.9726923610929874E-5</v>
      </c>
    </row>
    <row r="60" spans="2:28" x14ac:dyDescent="0.2">
      <c r="B60" s="1">
        <v>14.25</v>
      </c>
      <c r="C60" s="1">
        <v>0.99060300000000001</v>
      </c>
      <c r="D60" s="1">
        <v>0.99998799999999999</v>
      </c>
      <c r="E60" s="1">
        <v>1</v>
      </c>
      <c r="F60" s="1">
        <v>0.99229500000000004</v>
      </c>
      <c r="G60" s="1">
        <v>1</v>
      </c>
      <c r="H60" s="1">
        <v>1</v>
      </c>
      <c r="I60" s="1">
        <v>0.99993699999999996</v>
      </c>
      <c r="J60" s="10">
        <f t="shared" si="0"/>
        <v>0.99754614285714294</v>
      </c>
      <c r="K60" s="1">
        <f t="shared" si="1"/>
        <v>4.1937422202042501E-3</v>
      </c>
      <c r="M60" s="1">
        <v>14.25</v>
      </c>
      <c r="N60" s="1">
        <v>0.99998600000000004</v>
      </c>
      <c r="O60" s="1">
        <v>1</v>
      </c>
      <c r="P60" s="1">
        <v>1</v>
      </c>
      <c r="Q60" s="1" t="s">
        <v>309</v>
      </c>
      <c r="R60" s="1">
        <v>1</v>
      </c>
      <c r="S60" s="1">
        <v>1</v>
      </c>
      <c r="T60" s="1">
        <v>1</v>
      </c>
      <c r="U60" s="10">
        <v>0.99998900000000002</v>
      </c>
      <c r="V60" s="1">
        <v>0.99993399999999999</v>
      </c>
      <c r="W60" s="1">
        <v>1</v>
      </c>
      <c r="X60" s="1">
        <v>0.99997999999999998</v>
      </c>
      <c r="Y60" s="1">
        <v>0.99997100000000005</v>
      </c>
      <c r="Z60" s="1">
        <v>1</v>
      </c>
      <c r="AA60" s="1">
        <f t="shared" si="2"/>
        <v>0.99998833333333337</v>
      </c>
      <c r="AB60" s="1">
        <f t="shared" si="3"/>
        <v>1.9726923610929874E-5</v>
      </c>
    </row>
    <row r="61" spans="2:28" x14ac:dyDescent="0.2">
      <c r="B61" s="1">
        <v>14.5</v>
      </c>
      <c r="C61" s="1">
        <v>0.99060300000000001</v>
      </c>
      <c r="D61" s="1">
        <v>1</v>
      </c>
      <c r="E61" s="1">
        <v>1</v>
      </c>
      <c r="F61" s="1">
        <v>0.99241100000000004</v>
      </c>
      <c r="G61" s="1">
        <v>1</v>
      </c>
      <c r="H61" s="1">
        <v>1</v>
      </c>
      <c r="I61" s="1">
        <v>0.99993699999999996</v>
      </c>
      <c r="J61" s="10">
        <f t="shared" si="0"/>
        <v>0.99756442857142869</v>
      </c>
      <c r="K61" s="1">
        <f t="shared" si="1"/>
        <v>4.170860057475855E-3</v>
      </c>
      <c r="M61" s="1">
        <v>14.5</v>
      </c>
      <c r="N61" s="1">
        <v>0.99998600000000004</v>
      </c>
      <c r="O61" s="1">
        <v>1</v>
      </c>
      <c r="P61" s="1">
        <v>1</v>
      </c>
      <c r="Q61" s="1" t="s">
        <v>309</v>
      </c>
      <c r="R61" s="1">
        <v>1</v>
      </c>
      <c r="S61" s="1">
        <v>1</v>
      </c>
      <c r="T61" s="1">
        <v>1</v>
      </c>
      <c r="U61" s="10">
        <v>0.99998900000000002</v>
      </c>
      <c r="V61" s="1">
        <v>0.99993399999999999</v>
      </c>
      <c r="W61" s="1">
        <v>1</v>
      </c>
      <c r="X61" s="1">
        <v>0.99997999999999998</v>
      </c>
      <c r="Y61" s="1">
        <v>0.99997100000000005</v>
      </c>
      <c r="Z61" s="1">
        <v>1</v>
      </c>
      <c r="AA61" s="1">
        <f t="shared" si="2"/>
        <v>0.99998833333333337</v>
      </c>
      <c r="AB61" s="1">
        <f t="shared" si="3"/>
        <v>1.9726923610929874E-5</v>
      </c>
    </row>
    <row r="62" spans="2:28" x14ac:dyDescent="0.2">
      <c r="B62" s="1">
        <v>14.75</v>
      </c>
      <c r="C62" s="1">
        <v>0.99716700000000003</v>
      </c>
      <c r="D62" s="1">
        <v>1</v>
      </c>
      <c r="E62" s="1">
        <v>1</v>
      </c>
      <c r="F62" s="1">
        <v>0.99241100000000004</v>
      </c>
      <c r="G62" s="1">
        <v>1</v>
      </c>
      <c r="H62" s="1">
        <v>1</v>
      </c>
      <c r="I62" s="1">
        <v>1</v>
      </c>
      <c r="J62" s="10">
        <f t="shared" si="0"/>
        <v>0.99851114285714282</v>
      </c>
      <c r="K62" s="1">
        <f t="shared" si="1"/>
        <v>2.8896926265937662E-3</v>
      </c>
      <c r="M62" s="1">
        <v>14.75</v>
      </c>
      <c r="N62" s="1">
        <v>0.99998600000000004</v>
      </c>
      <c r="O62" s="1">
        <v>1</v>
      </c>
      <c r="P62" s="1">
        <v>1</v>
      </c>
      <c r="Q62" s="1" t="s">
        <v>309</v>
      </c>
      <c r="R62" s="1">
        <v>1</v>
      </c>
      <c r="S62" s="1">
        <v>1</v>
      </c>
      <c r="T62" s="1">
        <v>1</v>
      </c>
      <c r="U62" s="10">
        <v>0.99998900000000002</v>
      </c>
      <c r="V62" s="1">
        <v>0.99993399999999999</v>
      </c>
      <c r="W62" s="1">
        <v>1</v>
      </c>
      <c r="X62" s="1">
        <v>0.99997999999999998</v>
      </c>
      <c r="Y62" s="1">
        <v>0.99997100000000005</v>
      </c>
      <c r="Z62" s="1">
        <v>1</v>
      </c>
      <c r="AA62" s="1">
        <f t="shared" si="2"/>
        <v>0.99998833333333337</v>
      </c>
      <c r="AB62" s="1">
        <f t="shared" si="3"/>
        <v>1.9726923610929874E-5</v>
      </c>
    </row>
    <row r="63" spans="2:28" x14ac:dyDescent="0.2">
      <c r="B63" s="1">
        <v>15</v>
      </c>
      <c r="C63" s="1">
        <v>0.99716700000000003</v>
      </c>
      <c r="D63" s="1">
        <v>1</v>
      </c>
      <c r="E63" s="1">
        <v>1</v>
      </c>
      <c r="F63" s="1">
        <v>0.99298900000000001</v>
      </c>
      <c r="G63" s="1">
        <v>1</v>
      </c>
      <c r="H63" s="1">
        <v>1</v>
      </c>
      <c r="I63" s="1">
        <v>1</v>
      </c>
      <c r="J63" s="10">
        <f t="shared" si="0"/>
        <v>0.99859371428571442</v>
      </c>
      <c r="K63" s="1">
        <f t="shared" si="1"/>
        <v>2.6875184783417844E-3</v>
      </c>
      <c r="M63" s="1">
        <v>15</v>
      </c>
      <c r="N63" s="1">
        <v>0.99998600000000004</v>
      </c>
      <c r="O63" s="1">
        <v>1</v>
      </c>
      <c r="P63" s="1">
        <v>1</v>
      </c>
      <c r="Q63" s="1" t="s">
        <v>309</v>
      </c>
      <c r="R63" s="1">
        <v>1</v>
      </c>
      <c r="S63" s="1">
        <v>1</v>
      </c>
      <c r="T63" s="1">
        <v>1</v>
      </c>
      <c r="U63" s="10">
        <v>0.99998900000000002</v>
      </c>
      <c r="V63" s="1">
        <v>1</v>
      </c>
      <c r="W63" s="1">
        <v>1</v>
      </c>
      <c r="X63" s="1">
        <v>0.99997999999999998</v>
      </c>
      <c r="Y63" s="1">
        <v>0.99997100000000005</v>
      </c>
      <c r="Z63" s="1">
        <v>1</v>
      </c>
      <c r="AA63" s="1">
        <f t="shared" si="2"/>
        <v>0.99999383333333336</v>
      </c>
      <c r="AB63" s="1">
        <f t="shared" si="3"/>
        <v>1.0007572890130071E-5</v>
      </c>
    </row>
    <row r="64" spans="2:28" x14ac:dyDescent="0.2">
      <c r="B64" s="1">
        <v>15.25</v>
      </c>
      <c r="C64" s="1">
        <v>0.99987499999999996</v>
      </c>
      <c r="D64" s="1">
        <v>1</v>
      </c>
      <c r="E64" s="1">
        <v>1</v>
      </c>
      <c r="F64" s="1">
        <v>0.99298900000000001</v>
      </c>
      <c r="G64" s="1">
        <v>1</v>
      </c>
      <c r="H64" s="1">
        <v>1</v>
      </c>
      <c r="I64" s="1">
        <v>1</v>
      </c>
      <c r="J64" s="10">
        <f t="shared" si="0"/>
        <v>0.99898057142857144</v>
      </c>
      <c r="K64" s="1">
        <f t="shared" si="1"/>
        <v>2.6424453231267153E-3</v>
      </c>
      <c r="M64" s="1">
        <v>15.25</v>
      </c>
      <c r="N64" s="1">
        <v>0.99998600000000004</v>
      </c>
      <c r="O64" s="1">
        <v>1</v>
      </c>
      <c r="P64" s="1">
        <v>1</v>
      </c>
      <c r="Q64" s="1" t="s">
        <v>309</v>
      </c>
      <c r="R64" s="1">
        <v>1</v>
      </c>
      <c r="S64" s="1">
        <v>1</v>
      </c>
      <c r="T64" s="1">
        <v>1</v>
      </c>
      <c r="U64" s="10">
        <v>0.99998900000000002</v>
      </c>
      <c r="V64" s="1">
        <v>1</v>
      </c>
      <c r="W64" s="1">
        <v>1</v>
      </c>
      <c r="X64" s="1">
        <v>0.99997999999999998</v>
      </c>
      <c r="Y64" s="1">
        <v>0.99997100000000005</v>
      </c>
      <c r="Z64" s="1">
        <v>1</v>
      </c>
      <c r="AA64" s="1">
        <f t="shared" si="2"/>
        <v>0.99999383333333336</v>
      </c>
      <c r="AB64" s="1">
        <f t="shared" si="3"/>
        <v>1.0007572890130071E-5</v>
      </c>
    </row>
    <row r="65" spans="2:28" x14ac:dyDescent="0.2">
      <c r="B65" s="1">
        <v>15.5</v>
      </c>
      <c r="C65" s="1">
        <v>0.99987499999999996</v>
      </c>
      <c r="D65" s="1">
        <v>1</v>
      </c>
      <c r="E65" s="1">
        <v>1</v>
      </c>
      <c r="F65" s="1">
        <v>0.99298900000000001</v>
      </c>
      <c r="G65" s="1">
        <v>1</v>
      </c>
      <c r="H65" s="1">
        <v>1</v>
      </c>
      <c r="I65" s="1">
        <v>1</v>
      </c>
      <c r="J65" s="10">
        <f t="shared" si="0"/>
        <v>0.99898057142857144</v>
      </c>
      <c r="K65" s="1">
        <f t="shared" si="1"/>
        <v>2.6424453231267153E-3</v>
      </c>
      <c r="M65" s="1">
        <v>15.5</v>
      </c>
      <c r="N65" s="1">
        <v>0.99998600000000004</v>
      </c>
      <c r="O65" s="1">
        <v>1</v>
      </c>
      <c r="P65" s="1">
        <v>1</v>
      </c>
      <c r="Q65" s="1" t="s">
        <v>309</v>
      </c>
      <c r="R65" s="1">
        <v>1</v>
      </c>
      <c r="S65" s="1">
        <v>1</v>
      </c>
      <c r="T65" s="1">
        <v>1</v>
      </c>
      <c r="U65" s="10">
        <v>0.99998900000000002</v>
      </c>
      <c r="V65" s="1">
        <v>1</v>
      </c>
      <c r="W65" s="1">
        <v>1</v>
      </c>
      <c r="X65" s="1">
        <v>0.99997999999999998</v>
      </c>
      <c r="Y65" s="1">
        <v>0.99997100000000005</v>
      </c>
      <c r="Z65" s="1">
        <v>1</v>
      </c>
      <c r="AA65" s="1">
        <f t="shared" si="2"/>
        <v>0.99999383333333336</v>
      </c>
      <c r="AB65" s="1">
        <f t="shared" si="3"/>
        <v>1.0007572890130071E-5</v>
      </c>
    </row>
    <row r="66" spans="2:28" x14ac:dyDescent="0.2">
      <c r="B66" s="1">
        <v>15.75</v>
      </c>
      <c r="C66" s="1">
        <v>0.99987499999999996</v>
      </c>
      <c r="D66" s="1">
        <v>1</v>
      </c>
      <c r="E66" s="1">
        <v>1</v>
      </c>
      <c r="F66" s="1">
        <v>0.99298900000000001</v>
      </c>
      <c r="G66" s="1">
        <v>1</v>
      </c>
      <c r="H66" s="1">
        <v>1</v>
      </c>
      <c r="I66" s="1">
        <v>1</v>
      </c>
      <c r="J66" s="10">
        <f t="shared" si="0"/>
        <v>0.99898057142857144</v>
      </c>
      <c r="K66" s="1">
        <f t="shared" si="1"/>
        <v>2.6424453231267153E-3</v>
      </c>
      <c r="M66" s="1">
        <v>15.75</v>
      </c>
      <c r="N66" s="1">
        <v>0.99998600000000004</v>
      </c>
      <c r="O66" s="1">
        <v>1</v>
      </c>
      <c r="P66" s="1">
        <v>1</v>
      </c>
      <c r="Q66" s="1" t="s">
        <v>309</v>
      </c>
      <c r="R66" s="1">
        <v>1</v>
      </c>
      <c r="S66" s="1">
        <v>1</v>
      </c>
      <c r="T66" s="1">
        <v>1</v>
      </c>
      <c r="U66" s="10">
        <v>0.99998900000000002</v>
      </c>
      <c r="V66" s="1">
        <v>1</v>
      </c>
      <c r="W66" s="1">
        <v>1</v>
      </c>
      <c r="X66" s="1">
        <v>0.99997999999999998</v>
      </c>
      <c r="Y66" s="1">
        <v>0.99997100000000005</v>
      </c>
      <c r="Z66" s="1">
        <v>1</v>
      </c>
      <c r="AA66" s="1">
        <f t="shared" si="2"/>
        <v>0.99999383333333336</v>
      </c>
      <c r="AB66" s="1">
        <f t="shared" si="3"/>
        <v>1.0007572890130071E-5</v>
      </c>
    </row>
    <row r="67" spans="2:28" x14ac:dyDescent="0.2">
      <c r="B67" s="1">
        <v>16</v>
      </c>
      <c r="C67" s="1">
        <v>0.99987499999999996</v>
      </c>
      <c r="D67" s="1">
        <v>1</v>
      </c>
      <c r="E67" s="1">
        <v>1</v>
      </c>
      <c r="F67" s="1">
        <v>0.99298900000000001</v>
      </c>
      <c r="G67" s="1">
        <v>1</v>
      </c>
      <c r="H67" s="1">
        <v>1</v>
      </c>
      <c r="I67" s="1">
        <v>1</v>
      </c>
      <c r="J67" s="10">
        <f t="shared" si="0"/>
        <v>0.99898057142857144</v>
      </c>
      <c r="K67" s="1">
        <f t="shared" si="1"/>
        <v>2.6424453231267153E-3</v>
      </c>
      <c r="M67" s="1">
        <v>16</v>
      </c>
      <c r="N67" s="1">
        <v>0.99998600000000004</v>
      </c>
      <c r="O67" s="1">
        <v>1</v>
      </c>
      <c r="P67" s="1">
        <v>1</v>
      </c>
      <c r="Q67" s="1" t="s">
        <v>309</v>
      </c>
      <c r="R67" s="1">
        <v>1</v>
      </c>
      <c r="S67" s="1">
        <v>1</v>
      </c>
      <c r="T67" s="1">
        <v>1</v>
      </c>
      <c r="U67" s="10">
        <v>0.99998900000000002</v>
      </c>
      <c r="V67" s="1">
        <v>1</v>
      </c>
      <c r="W67" s="1">
        <v>1</v>
      </c>
      <c r="X67" s="1">
        <v>0.99997999999999998</v>
      </c>
      <c r="Y67" s="1">
        <v>0.99997100000000005</v>
      </c>
      <c r="Z67" s="1">
        <v>1</v>
      </c>
      <c r="AA67" s="1">
        <f t="shared" si="2"/>
        <v>0.99999383333333336</v>
      </c>
      <c r="AB67" s="1">
        <f t="shared" si="3"/>
        <v>1.0007572890130071E-5</v>
      </c>
    </row>
    <row r="68" spans="2:28" x14ac:dyDescent="0.2">
      <c r="B68" s="1">
        <v>16.25</v>
      </c>
      <c r="C68" s="1">
        <v>0.99997000000000003</v>
      </c>
      <c r="D68" s="1">
        <v>1</v>
      </c>
      <c r="E68" s="1">
        <v>1</v>
      </c>
      <c r="F68" s="1">
        <v>0.994112</v>
      </c>
      <c r="G68" s="1">
        <v>1</v>
      </c>
      <c r="H68" s="1">
        <v>1</v>
      </c>
      <c r="I68" s="1">
        <v>1</v>
      </c>
      <c r="J68" s="10">
        <f t="shared" si="0"/>
        <v>0.99915457142857156</v>
      </c>
      <c r="K68" s="1">
        <f t="shared" si="1"/>
        <v>2.2235931025514312E-3</v>
      </c>
      <c r="M68" s="1">
        <v>16.25</v>
      </c>
      <c r="N68" s="1">
        <v>0.99998600000000004</v>
      </c>
      <c r="O68" s="1">
        <v>1</v>
      </c>
      <c r="P68" s="1">
        <v>1</v>
      </c>
      <c r="Q68" s="1" t="s">
        <v>309</v>
      </c>
      <c r="R68" s="1">
        <v>1</v>
      </c>
      <c r="S68" s="1">
        <v>1</v>
      </c>
      <c r="T68" s="1">
        <v>1</v>
      </c>
      <c r="U68" s="10">
        <v>0.99998900000000002</v>
      </c>
      <c r="V68" s="1">
        <v>1</v>
      </c>
      <c r="W68" s="1">
        <v>1</v>
      </c>
      <c r="X68" s="1">
        <v>0.99997999999999998</v>
      </c>
      <c r="Y68" s="1">
        <v>0.99997100000000005</v>
      </c>
      <c r="Z68" s="1">
        <v>1</v>
      </c>
      <c r="AA68" s="1">
        <f t="shared" si="2"/>
        <v>0.99999383333333336</v>
      </c>
      <c r="AB68" s="1">
        <f t="shared" si="3"/>
        <v>1.0007572890130071E-5</v>
      </c>
    </row>
    <row r="69" spans="2:28" x14ac:dyDescent="0.2">
      <c r="B69" s="1">
        <v>16.5</v>
      </c>
      <c r="C69" s="1">
        <v>0.99997000000000003</v>
      </c>
      <c r="D69" s="1">
        <v>1</v>
      </c>
      <c r="E69" s="1">
        <v>1</v>
      </c>
      <c r="F69" s="1">
        <v>0.994112</v>
      </c>
      <c r="G69" s="1">
        <v>1</v>
      </c>
      <c r="H69" s="1">
        <v>1</v>
      </c>
      <c r="I69" s="1">
        <v>1</v>
      </c>
      <c r="J69" s="10">
        <f>AVERAGE(C69:I69)</f>
        <v>0.99915457142857156</v>
      </c>
      <c r="K69" s="1">
        <f>_xlfn.STDEV.S(C69:I69)</f>
        <v>2.2235931025514312E-3</v>
      </c>
      <c r="M69" s="1">
        <v>16.5</v>
      </c>
      <c r="N69" s="1">
        <v>0.99998600000000004</v>
      </c>
      <c r="O69" s="1">
        <v>1</v>
      </c>
      <c r="P69" s="1">
        <v>1</v>
      </c>
      <c r="Q69" s="1" t="s">
        <v>309</v>
      </c>
      <c r="R69" s="1">
        <v>1</v>
      </c>
      <c r="S69" s="1">
        <v>1</v>
      </c>
      <c r="T69" s="1">
        <v>1</v>
      </c>
      <c r="U69" s="10">
        <v>0.99998900000000002</v>
      </c>
      <c r="V69" s="1">
        <v>1</v>
      </c>
      <c r="W69" s="1">
        <v>1</v>
      </c>
      <c r="X69" s="1">
        <v>0.99997999999999998</v>
      </c>
      <c r="Y69" s="1">
        <v>0.99997100000000005</v>
      </c>
      <c r="Z69" s="1">
        <v>1</v>
      </c>
      <c r="AA69" s="1">
        <f>AVERAGE(N69:Z69)</f>
        <v>0.99999383333333336</v>
      </c>
      <c r="AB69" s="1">
        <f>_xlfn.STDEV.S(N69:Z69)</f>
        <v>1.0007572890130071E-5</v>
      </c>
    </row>
    <row r="70" spans="2:28" x14ac:dyDescent="0.2">
      <c r="B70" s="1">
        <v>16.75</v>
      </c>
      <c r="C70" s="1">
        <v>0.99997000000000003</v>
      </c>
      <c r="D70" s="1">
        <v>1</v>
      </c>
      <c r="E70" s="1">
        <v>1</v>
      </c>
      <c r="F70" s="1">
        <v>0.99528399999999995</v>
      </c>
      <c r="G70" s="1">
        <v>1</v>
      </c>
      <c r="H70" s="1">
        <v>1</v>
      </c>
      <c r="I70" s="1">
        <v>1</v>
      </c>
      <c r="J70" s="10">
        <f>AVERAGE(C70:I70)</f>
        <v>0.99932200000000004</v>
      </c>
      <c r="K70" s="1">
        <f>_xlfn.STDEV.S(C70:I70)</f>
        <v>1.7806257327131036E-3</v>
      </c>
      <c r="M70" s="1">
        <v>16.75</v>
      </c>
      <c r="N70" s="1">
        <v>0.99998600000000004</v>
      </c>
      <c r="O70" s="1">
        <v>1</v>
      </c>
      <c r="P70" s="1">
        <v>1</v>
      </c>
      <c r="Q70" s="1" t="s">
        <v>309</v>
      </c>
      <c r="R70" s="1">
        <v>1</v>
      </c>
      <c r="S70" s="1">
        <v>1</v>
      </c>
      <c r="T70" s="1">
        <v>1</v>
      </c>
      <c r="U70" s="10">
        <v>0.99998900000000002</v>
      </c>
      <c r="V70" s="1">
        <v>1</v>
      </c>
      <c r="W70" s="1">
        <v>1</v>
      </c>
      <c r="X70" s="1">
        <v>0.99997999999999998</v>
      </c>
      <c r="Y70" s="1">
        <v>0.99997100000000005</v>
      </c>
      <c r="Z70" s="1">
        <v>1</v>
      </c>
      <c r="AA70" s="1">
        <f>AVERAGE(N70:Z70)</f>
        <v>0.99999383333333336</v>
      </c>
      <c r="AB70" s="1">
        <f>_xlfn.STDEV.S(N70:Z70)</f>
        <v>1.0007572890130071E-5</v>
      </c>
    </row>
    <row r="71" spans="2:28" ht="16" thickBot="1" x14ac:dyDescent="0.25"/>
    <row r="72" spans="2:28" x14ac:dyDescent="0.2">
      <c r="B72" s="93" t="s">
        <v>126</v>
      </c>
      <c r="C72" s="72"/>
      <c r="D72" s="76"/>
    </row>
    <row r="73" spans="2:28" x14ac:dyDescent="0.2">
      <c r="B73" s="15" t="s">
        <v>312</v>
      </c>
      <c r="C73" s="1" t="s">
        <v>79</v>
      </c>
      <c r="D73" s="14" t="s">
        <v>311</v>
      </c>
    </row>
    <row r="74" spans="2:28" x14ac:dyDescent="0.2">
      <c r="B74" s="15">
        <v>1</v>
      </c>
      <c r="C74" s="1">
        <v>2.1190000000000002</v>
      </c>
      <c r="D74" s="14">
        <v>3.778</v>
      </c>
    </row>
    <row r="75" spans="2:28" x14ac:dyDescent="0.2">
      <c r="B75" s="15">
        <f>1+B74</f>
        <v>2</v>
      </c>
      <c r="C75" s="1">
        <v>2.597</v>
      </c>
      <c r="D75" s="14">
        <v>4.5369999999999999</v>
      </c>
    </row>
    <row r="76" spans="2:28" x14ac:dyDescent="0.2">
      <c r="B76" s="15">
        <f t="shared" ref="B76:B85" si="4">1+B75</f>
        <v>3</v>
      </c>
      <c r="C76" s="1">
        <v>2.13</v>
      </c>
      <c r="D76" s="14">
        <v>4.2160000000000002</v>
      </c>
    </row>
    <row r="77" spans="2:28" x14ac:dyDescent="0.2">
      <c r="B77" s="15">
        <f t="shared" si="4"/>
        <v>4</v>
      </c>
      <c r="C77" s="1">
        <v>2.2360000000000002</v>
      </c>
      <c r="D77" s="14">
        <v>5.5880000000000001</v>
      </c>
    </row>
    <row r="78" spans="2:28" x14ac:dyDescent="0.2">
      <c r="B78" s="15">
        <f t="shared" si="4"/>
        <v>5</v>
      </c>
      <c r="C78" s="1">
        <v>3.673</v>
      </c>
      <c r="D78" s="14">
        <v>2.7290000000000001</v>
      </c>
    </row>
    <row r="79" spans="2:28" x14ac:dyDescent="0.2">
      <c r="B79" s="15">
        <f t="shared" si="4"/>
        <v>6</v>
      </c>
      <c r="C79" s="1">
        <v>4.032</v>
      </c>
      <c r="D79" s="14">
        <v>4.359</v>
      </c>
    </row>
    <row r="80" spans="2:28" x14ac:dyDescent="0.2">
      <c r="B80" s="15">
        <f t="shared" si="4"/>
        <v>7</v>
      </c>
      <c r="C80" s="1">
        <v>1.1639999999999999</v>
      </c>
      <c r="D80" s="14">
        <v>2.09</v>
      </c>
    </row>
    <row r="81" spans="2:4" x14ac:dyDescent="0.2">
      <c r="B81" s="15">
        <f t="shared" si="4"/>
        <v>8</v>
      </c>
      <c r="C81" s="1"/>
      <c r="D81" s="14">
        <v>3.4689999999999999</v>
      </c>
    </row>
    <row r="82" spans="2:4" x14ac:dyDescent="0.2">
      <c r="B82" s="15">
        <f t="shared" si="4"/>
        <v>9</v>
      </c>
      <c r="C82" s="1"/>
      <c r="D82" s="14">
        <v>5.08</v>
      </c>
    </row>
    <row r="83" spans="2:4" x14ac:dyDescent="0.2">
      <c r="B83" s="15">
        <f t="shared" si="4"/>
        <v>10</v>
      </c>
      <c r="C83" s="1"/>
      <c r="D83" s="14">
        <v>3.9079999999999999</v>
      </c>
    </row>
    <row r="84" spans="2:4" x14ac:dyDescent="0.2">
      <c r="B84" s="15">
        <f t="shared" si="4"/>
        <v>11</v>
      </c>
      <c r="C84" s="1"/>
      <c r="D84" s="14">
        <v>4.1589999999999998</v>
      </c>
    </row>
    <row r="85" spans="2:4" x14ac:dyDescent="0.2">
      <c r="B85" s="15">
        <f t="shared" si="4"/>
        <v>12</v>
      </c>
      <c r="C85" s="1"/>
      <c r="D85" s="14">
        <v>3.0249999999999999</v>
      </c>
    </row>
    <row r="86" spans="2:4" x14ac:dyDescent="0.2">
      <c r="B86" s="15" t="s">
        <v>90</v>
      </c>
      <c r="C86" s="1">
        <f>AVERAGE(C74:C85)</f>
        <v>2.5644285714285715</v>
      </c>
      <c r="D86" s="14">
        <f>AVERAGE(D74:D85)</f>
        <v>3.9115000000000002</v>
      </c>
    </row>
    <row r="87" spans="2:4" x14ac:dyDescent="0.2">
      <c r="B87" s="15" t="s">
        <v>43</v>
      </c>
      <c r="C87" s="1">
        <f>_xlfn.STDEV.S(C74:C85)</f>
        <v>0.9865730007020691</v>
      </c>
      <c r="D87" s="14">
        <f>_xlfn.STDEV.S(D74:D85)</f>
        <v>0.98337170443881894</v>
      </c>
    </row>
    <row r="88" spans="2:4" x14ac:dyDescent="0.2">
      <c r="B88" s="41"/>
      <c r="C88" s="42"/>
      <c r="D88" s="43"/>
    </row>
    <row r="89" spans="2:4" x14ac:dyDescent="0.2">
      <c r="B89" s="102" t="s">
        <v>317</v>
      </c>
      <c r="C89" s="75"/>
      <c r="D89" s="43"/>
    </row>
    <row r="90" spans="2:4" x14ac:dyDescent="0.2">
      <c r="B90" s="15"/>
      <c r="C90" s="1"/>
      <c r="D90" s="43"/>
    </row>
    <row r="91" spans="2:4" x14ac:dyDescent="0.2">
      <c r="B91" s="15" t="s">
        <v>44</v>
      </c>
      <c r="C91" s="1" t="s">
        <v>313</v>
      </c>
      <c r="D91" s="43"/>
    </row>
    <row r="92" spans="2:4" x14ac:dyDescent="0.2">
      <c r="B92" s="15" t="s">
        <v>45</v>
      </c>
      <c r="C92" s="1" t="s">
        <v>46</v>
      </c>
      <c r="D92" s="43"/>
    </row>
    <row r="93" spans="2:4" x14ac:dyDescent="0.2">
      <c r="B93" s="15" t="s">
        <v>47</v>
      </c>
      <c r="C93" s="1" t="s">
        <v>79</v>
      </c>
      <c r="D93" s="43"/>
    </row>
    <row r="94" spans="2:4" x14ac:dyDescent="0.2">
      <c r="B94" s="15"/>
      <c r="C94" s="1"/>
      <c r="D94" s="43"/>
    </row>
    <row r="95" spans="2:4" x14ac:dyDescent="0.2">
      <c r="B95" s="15" t="s">
        <v>80</v>
      </c>
      <c r="C95" s="1"/>
      <c r="D95" s="43"/>
    </row>
    <row r="96" spans="2:4" x14ac:dyDescent="0.2">
      <c r="B96" s="15" t="s">
        <v>9</v>
      </c>
      <c r="C96" s="1">
        <v>1.7100000000000001E-2</v>
      </c>
      <c r="D96" s="43"/>
    </row>
    <row r="97" spans="2:4" x14ac:dyDescent="0.2">
      <c r="B97" s="15" t="s">
        <v>81</v>
      </c>
      <c r="C97" s="1" t="s">
        <v>82</v>
      </c>
      <c r="D97" s="43"/>
    </row>
    <row r="98" spans="2:4" x14ac:dyDescent="0.2">
      <c r="B98" s="15" t="s">
        <v>10</v>
      </c>
      <c r="C98" s="1" t="s">
        <v>35</v>
      </c>
      <c r="D98" s="43"/>
    </row>
    <row r="99" spans="2:4" x14ac:dyDescent="0.2">
      <c r="B99" s="15" t="s">
        <v>48</v>
      </c>
      <c r="C99" s="1" t="s">
        <v>5</v>
      </c>
      <c r="D99" s="43"/>
    </row>
    <row r="100" spans="2:4" x14ac:dyDescent="0.2">
      <c r="B100" s="15" t="s">
        <v>49</v>
      </c>
      <c r="C100" s="1" t="s">
        <v>50</v>
      </c>
      <c r="D100" s="43"/>
    </row>
    <row r="101" spans="2:4" x14ac:dyDescent="0.2">
      <c r="B101" s="15" t="s">
        <v>83</v>
      </c>
      <c r="C101" s="1" t="s">
        <v>314</v>
      </c>
      <c r="D101" s="43"/>
    </row>
    <row r="102" spans="2:4" x14ac:dyDescent="0.2">
      <c r="B102" s="15" t="s">
        <v>84</v>
      </c>
      <c r="C102" s="1">
        <v>14</v>
      </c>
      <c r="D102" s="43"/>
    </row>
    <row r="103" spans="2:4" x14ac:dyDescent="0.2">
      <c r="B103" s="15"/>
      <c r="C103" s="1"/>
      <c r="D103" s="43"/>
    </row>
    <row r="104" spans="2:4" x14ac:dyDescent="0.2">
      <c r="B104" s="15" t="s">
        <v>85</v>
      </c>
      <c r="C104" s="1"/>
      <c r="D104" s="43"/>
    </row>
    <row r="105" spans="2:4" x14ac:dyDescent="0.2">
      <c r="B105" s="15" t="s">
        <v>86</v>
      </c>
      <c r="C105" s="1" t="s">
        <v>315</v>
      </c>
      <c r="D105" s="43"/>
    </row>
    <row r="106" spans="2:4" x14ac:dyDescent="0.2">
      <c r="B106" s="15" t="s">
        <v>87</v>
      </c>
      <c r="C106" s="1" t="s">
        <v>316</v>
      </c>
      <c r="D106" s="43"/>
    </row>
    <row r="107" spans="2:4" x14ac:dyDescent="0.2">
      <c r="B107" s="15" t="s">
        <v>88</v>
      </c>
      <c r="C107" s="1">
        <v>1.798</v>
      </c>
      <c r="D107" s="43"/>
    </row>
    <row r="108" spans="2:4" ht="16" thickBot="1" x14ac:dyDescent="0.25">
      <c r="B108" s="26" t="s">
        <v>89</v>
      </c>
      <c r="C108" s="20">
        <v>1.5489999999999999</v>
      </c>
      <c r="D108" s="52"/>
    </row>
  </sheetData>
  <mergeCells count="4">
    <mergeCell ref="B72:D72"/>
    <mergeCell ref="B89:C89"/>
    <mergeCell ref="C2:K2"/>
    <mergeCell ref="N2:A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C5227-A6C8-48A5-8C62-32FBE15851F4}">
  <dimension ref="B1:AC68"/>
  <sheetViews>
    <sheetView tabSelected="1" topLeftCell="A31" zoomScale="68" zoomScaleNormal="68" workbookViewId="0">
      <selection activeCell="G50" sqref="G50"/>
    </sheetView>
  </sheetViews>
  <sheetFormatPr baseColWidth="10" defaultColWidth="8.83203125" defaultRowHeight="15" x14ac:dyDescent="0.2"/>
  <cols>
    <col min="2" max="2" width="37.83203125" customWidth="1"/>
    <col min="3" max="3" width="41.33203125" customWidth="1"/>
    <col min="4" max="4" width="37" customWidth="1"/>
    <col min="7" max="7" width="36.5" customWidth="1"/>
    <col min="9" max="9" width="39.5" customWidth="1"/>
    <col min="10" max="10" width="28.1640625" customWidth="1"/>
    <col min="11" max="11" width="35.33203125" customWidth="1"/>
    <col min="13" max="13" width="26.5" customWidth="1"/>
  </cols>
  <sheetData>
    <row r="1" spans="2:29" ht="16" thickBot="1" x14ac:dyDescent="0.25"/>
    <row r="2" spans="2:29" x14ac:dyDescent="0.2">
      <c r="B2" s="93" t="s">
        <v>319</v>
      </c>
      <c r="C2" s="72"/>
      <c r="D2" s="72"/>
      <c r="E2" s="72"/>
      <c r="F2" s="72"/>
      <c r="G2" s="72"/>
      <c r="H2" s="72"/>
      <c r="I2" s="72"/>
      <c r="J2" s="72"/>
      <c r="K2" s="72"/>
      <c r="L2" s="48"/>
      <c r="M2" s="72" t="s">
        <v>318</v>
      </c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6"/>
    </row>
    <row r="3" spans="2:29" x14ac:dyDescent="0.2">
      <c r="B3" s="33" t="s">
        <v>194</v>
      </c>
      <c r="C3" s="32" t="s">
        <v>63</v>
      </c>
      <c r="D3" s="32" t="s">
        <v>64</v>
      </c>
      <c r="E3" s="32" t="s">
        <v>65</v>
      </c>
      <c r="F3" s="32" t="s">
        <v>66</v>
      </c>
      <c r="G3" s="32" t="s">
        <v>67</v>
      </c>
      <c r="H3" s="32" t="s">
        <v>68</v>
      </c>
      <c r="I3" s="32" t="s">
        <v>69</v>
      </c>
      <c r="J3" s="32" t="s">
        <v>61</v>
      </c>
      <c r="K3" s="32" t="s">
        <v>43</v>
      </c>
      <c r="L3" s="42"/>
      <c r="M3" s="1" t="s">
        <v>194</v>
      </c>
      <c r="N3" s="1" t="s">
        <v>63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92</v>
      </c>
      <c r="W3" s="1" t="s">
        <v>93</v>
      </c>
      <c r="X3" s="1" t="s">
        <v>94</v>
      </c>
      <c r="Y3" s="1" t="s">
        <v>99</v>
      </c>
      <c r="Z3" s="1" t="s">
        <v>100</v>
      </c>
      <c r="AA3" s="1" t="s">
        <v>101</v>
      </c>
      <c r="AB3" s="1" t="s">
        <v>61</v>
      </c>
      <c r="AC3" s="14" t="s">
        <v>43</v>
      </c>
    </row>
    <row r="4" spans="2:29" x14ac:dyDescent="0.2">
      <c r="B4" s="33">
        <v>2</v>
      </c>
      <c r="C4" s="32"/>
      <c r="D4" s="32">
        <v>135.512</v>
      </c>
      <c r="E4" s="32">
        <v>85.334000000000003</v>
      </c>
      <c r="F4" s="32">
        <v>61.423000000000002</v>
      </c>
      <c r="G4" s="32">
        <v>83.882999999999996</v>
      </c>
      <c r="H4" s="32">
        <v>138.70599999999999</v>
      </c>
      <c r="I4" s="32">
        <v>82.284999999999997</v>
      </c>
      <c r="J4" s="32">
        <f>AVERAGE(C4:I4)</f>
        <v>97.857166666666657</v>
      </c>
      <c r="K4" s="32">
        <f>_xlfn.STDEV.S(C4:J4)</f>
        <v>28.892218014641173</v>
      </c>
      <c r="L4" s="42"/>
      <c r="M4" s="1">
        <v>2</v>
      </c>
      <c r="N4" s="1">
        <v>76.5655</v>
      </c>
      <c r="O4" s="1">
        <v>141.67429999999999</v>
      </c>
      <c r="P4" s="1">
        <v>143.45400000000001</v>
      </c>
      <c r="Q4" s="1">
        <v>137.83600000000001</v>
      </c>
      <c r="R4" s="1">
        <v>123.7795</v>
      </c>
      <c r="S4" s="1">
        <v>208.43799999999999</v>
      </c>
      <c r="T4" s="1">
        <v>145.9675</v>
      </c>
      <c r="U4" s="1">
        <v>204.11099999999999</v>
      </c>
      <c r="V4" s="1">
        <v>115.712</v>
      </c>
      <c r="W4" s="1">
        <v>125.038</v>
      </c>
      <c r="X4" s="1">
        <v>180.96350000000001</v>
      </c>
      <c r="Y4" s="1">
        <v>123.6465</v>
      </c>
      <c r="Z4" s="1">
        <v>125.82550000000001</v>
      </c>
      <c r="AA4" s="1">
        <v>135.172</v>
      </c>
      <c r="AB4" s="1">
        <f>AVERAGE(N4:AA4)</f>
        <v>142.01309285714288</v>
      </c>
      <c r="AC4" s="14">
        <f>_xlfn.STDEV.S(N4:AA4)</f>
        <v>35.151049925307746</v>
      </c>
    </row>
    <row r="5" spans="2:29" x14ac:dyDescent="0.2">
      <c r="B5" s="33">
        <v>4</v>
      </c>
      <c r="C5" s="32">
        <v>74.682000000000002</v>
      </c>
      <c r="D5" s="32">
        <v>152.387</v>
      </c>
      <c r="E5" s="32">
        <v>55.337000000000003</v>
      </c>
      <c r="F5" s="32">
        <v>58.176000000000002</v>
      </c>
      <c r="G5" s="32">
        <v>95.8005</v>
      </c>
      <c r="H5" s="32">
        <v>117.068</v>
      </c>
      <c r="I5" s="32">
        <v>48.002000000000002</v>
      </c>
      <c r="J5" s="32">
        <f t="shared" ref="J5:J10" si="0">AVERAGE(C5:I5)</f>
        <v>85.921785714285718</v>
      </c>
      <c r="K5" s="32">
        <f t="shared" ref="K5:K10" si="1">_xlfn.STDEV.S(C5:J5)</f>
        <v>35.365037302657655</v>
      </c>
      <c r="L5" s="42"/>
      <c r="M5" s="1">
        <v>4</v>
      </c>
      <c r="N5" s="1">
        <v>90.655000000000001</v>
      </c>
      <c r="O5" s="1">
        <v>113.9705</v>
      </c>
      <c r="P5" s="1">
        <v>125.682</v>
      </c>
      <c r="Q5" s="1">
        <v>65.629000000000005</v>
      </c>
      <c r="R5" s="1">
        <v>117.3455</v>
      </c>
      <c r="S5" s="1">
        <v>205.28149999999999</v>
      </c>
      <c r="T5" s="1">
        <v>95.629000000000005</v>
      </c>
      <c r="U5" s="1">
        <v>162.22999999999999</v>
      </c>
      <c r="V5" s="1">
        <v>105.259</v>
      </c>
      <c r="W5" s="1">
        <v>89.858000000000004</v>
      </c>
      <c r="X5" s="1">
        <v>151.63999999999999</v>
      </c>
      <c r="Y5" s="1">
        <v>136.72200000000001</v>
      </c>
      <c r="Z5" s="1">
        <v>119.33499999999999</v>
      </c>
      <c r="AA5" s="1">
        <v>116.259</v>
      </c>
      <c r="AB5" s="1">
        <f t="shared" ref="AB5:AB10" si="2">AVERAGE(N5:AA5)</f>
        <v>121.10682142857141</v>
      </c>
      <c r="AC5" s="14">
        <f t="shared" ref="AC5:AC10" si="3">_xlfn.STDEV.S(N5:AA5)</f>
        <v>35.024291018249698</v>
      </c>
    </row>
    <row r="6" spans="2:29" x14ac:dyDescent="0.2">
      <c r="B6" s="33">
        <v>6</v>
      </c>
      <c r="C6" s="32">
        <v>39.07</v>
      </c>
      <c r="D6" s="32">
        <v>155.98599999999999</v>
      </c>
      <c r="E6" s="32">
        <v>48.429000000000002</v>
      </c>
      <c r="F6" s="32">
        <v>141.345</v>
      </c>
      <c r="G6" s="32">
        <v>116.32599999999999</v>
      </c>
      <c r="H6" s="32">
        <v>134.38200000000001</v>
      </c>
      <c r="I6" s="32">
        <v>62.966000000000001</v>
      </c>
      <c r="J6" s="32">
        <f t="shared" si="0"/>
        <v>99.786285714285711</v>
      </c>
      <c r="K6" s="32">
        <f t="shared" si="1"/>
        <v>44.77839370791704</v>
      </c>
      <c r="L6" s="42"/>
      <c r="M6" s="1">
        <v>6</v>
      </c>
      <c r="N6" s="1">
        <v>105.944</v>
      </c>
      <c r="O6" s="1">
        <v>99.271000000000001</v>
      </c>
      <c r="P6" s="1">
        <v>126.9435</v>
      </c>
      <c r="Q6" s="1">
        <v>85.665499999999994</v>
      </c>
      <c r="R6" s="1">
        <v>123.0625</v>
      </c>
      <c r="S6" s="1">
        <v>187.1765</v>
      </c>
      <c r="T6" s="1">
        <v>93.328999999999994</v>
      </c>
      <c r="U6" s="1">
        <v>138.3853</v>
      </c>
      <c r="V6" s="1">
        <v>123.87</v>
      </c>
      <c r="W6" s="1">
        <v>102.123</v>
      </c>
      <c r="X6" s="1">
        <v>139.36099999999999</v>
      </c>
      <c r="Y6" s="1">
        <v>153.185</v>
      </c>
      <c r="Z6" s="1">
        <v>111.61150000000001</v>
      </c>
      <c r="AA6" s="1">
        <v>117.062</v>
      </c>
      <c r="AB6" s="1">
        <f t="shared" si="2"/>
        <v>121.92784285714285</v>
      </c>
      <c r="AC6" s="14">
        <f t="shared" si="3"/>
        <v>26.693961393189682</v>
      </c>
    </row>
    <row r="7" spans="2:29" x14ac:dyDescent="0.2">
      <c r="B7" s="33">
        <v>8</v>
      </c>
      <c r="C7" s="32">
        <v>49.83</v>
      </c>
      <c r="D7" s="32">
        <v>140.56700000000001</v>
      </c>
      <c r="E7" s="32">
        <v>69.263999999999996</v>
      </c>
      <c r="F7" s="32">
        <v>111.3985</v>
      </c>
      <c r="G7" s="32">
        <v>115.982</v>
      </c>
      <c r="H7" s="32">
        <v>146.5385</v>
      </c>
      <c r="I7" s="32">
        <v>95.89</v>
      </c>
      <c r="J7" s="32">
        <f t="shared" si="0"/>
        <v>104.21000000000001</v>
      </c>
      <c r="K7" s="32">
        <f t="shared" si="1"/>
        <v>32.844694273635284</v>
      </c>
      <c r="L7" s="42"/>
      <c r="M7" s="1">
        <v>8</v>
      </c>
      <c r="N7" s="1">
        <v>105.70099999999999</v>
      </c>
      <c r="O7" s="1">
        <v>76.099000000000004</v>
      </c>
      <c r="P7" s="1">
        <v>110.64700000000001</v>
      </c>
      <c r="Q7" s="1">
        <v>111.07899999999999</v>
      </c>
      <c r="R7" s="1">
        <v>111.224</v>
      </c>
      <c r="S7" s="1">
        <v>158.31549999999999</v>
      </c>
      <c r="T7" s="1">
        <v>81.040499999999994</v>
      </c>
      <c r="U7" s="1">
        <v>88.361999999999995</v>
      </c>
      <c r="V7" s="1">
        <v>128.73599999999999</v>
      </c>
      <c r="W7" s="1">
        <v>114.19199999999999</v>
      </c>
      <c r="X7" s="1">
        <v>117.41849999999999</v>
      </c>
      <c r="Y7" s="1">
        <v>143.65199999999999</v>
      </c>
      <c r="Z7" s="1">
        <v>96.670500000000004</v>
      </c>
      <c r="AA7" s="1">
        <v>112.13800000000001</v>
      </c>
      <c r="AB7" s="1">
        <f t="shared" si="2"/>
        <v>111.0910714285714</v>
      </c>
      <c r="AC7" s="14">
        <f t="shared" si="3"/>
        <v>22.418683411779256</v>
      </c>
    </row>
    <row r="8" spans="2:29" x14ac:dyDescent="0.2">
      <c r="B8" s="33">
        <v>10</v>
      </c>
      <c r="C8" s="32">
        <v>81.576999999999998</v>
      </c>
      <c r="D8" s="32">
        <v>135.81450000000001</v>
      </c>
      <c r="E8" s="32">
        <v>99.09</v>
      </c>
      <c r="F8" s="32">
        <v>84.58</v>
      </c>
      <c r="G8" s="32">
        <v>85.025000000000006</v>
      </c>
      <c r="H8" s="32">
        <v>126.768</v>
      </c>
      <c r="I8" s="32">
        <v>107.387</v>
      </c>
      <c r="J8" s="32">
        <f t="shared" si="0"/>
        <v>102.89164285714287</v>
      </c>
      <c r="K8" s="32">
        <f t="shared" si="1"/>
        <v>19.991079683402827</v>
      </c>
      <c r="L8" s="42"/>
      <c r="M8" s="1">
        <v>10</v>
      </c>
      <c r="N8" s="1">
        <v>81.697500000000005</v>
      </c>
      <c r="O8" s="1">
        <v>42.588999999999999</v>
      </c>
      <c r="P8" s="1">
        <v>68.534999999999997</v>
      </c>
      <c r="Q8" s="1">
        <v>120.73399999999999</v>
      </c>
      <c r="R8" s="1">
        <v>80.174000000000007</v>
      </c>
      <c r="S8" s="1">
        <v>89.676500000000004</v>
      </c>
      <c r="T8" s="1">
        <v>40.101999999999997</v>
      </c>
      <c r="U8" s="1"/>
      <c r="V8" s="1">
        <v>130.53299999999999</v>
      </c>
      <c r="W8" s="1">
        <v>111.393</v>
      </c>
      <c r="X8" s="1">
        <v>86.921499999999995</v>
      </c>
      <c r="Y8" s="1">
        <v>110.795</v>
      </c>
      <c r="Z8" s="1">
        <v>74.608000000000004</v>
      </c>
      <c r="AA8" s="1">
        <v>107.843</v>
      </c>
      <c r="AB8" s="1">
        <f t="shared" si="2"/>
        <v>88.123192307692321</v>
      </c>
      <c r="AC8" s="14">
        <f t="shared" si="3"/>
        <v>27.929246150271048</v>
      </c>
    </row>
    <row r="9" spans="2:29" x14ac:dyDescent="0.2">
      <c r="B9" s="33">
        <v>12</v>
      </c>
      <c r="C9" s="32">
        <v>86.037000000000006</v>
      </c>
      <c r="D9" s="32">
        <v>123.806</v>
      </c>
      <c r="E9" s="32">
        <v>106.923</v>
      </c>
      <c r="F9" s="32">
        <v>66.177499999999995</v>
      </c>
      <c r="G9" s="32">
        <v>38.253500000000003</v>
      </c>
      <c r="H9" s="32">
        <v>77.47</v>
      </c>
      <c r="I9" s="32">
        <v>19.189</v>
      </c>
      <c r="J9" s="32">
        <f t="shared" si="0"/>
        <v>73.979428571428571</v>
      </c>
      <c r="K9" s="32">
        <f t="shared" si="1"/>
        <v>33.942679331093892</v>
      </c>
      <c r="L9" s="42"/>
      <c r="M9" s="1">
        <v>12</v>
      </c>
      <c r="N9" s="1">
        <v>49.112000000000002</v>
      </c>
      <c r="O9" s="1"/>
      <c r="P9" s="1"/>
      <c r="Q9" s="1">
        <v>94.975999999999999</v>
      </c>
      <c r="R9" s="1">
        <v>61.795999999999999</v>
      </c>
      <c r="S9" s="1"/>
      <c r="T9" s="1">
        <v>41.920999999999999</v>
      </c>
      <c r="U9" s="1"/>
      <c r="V9" s="1">
        <v>114.988</v>
      </c>
      <c r="W9" s="1">
        <v>93.16</v>
      </c>
      <c r="X9" s="1"/>
      <c r="Y9" s="1">
        <v>58.765000000000001</v>
      </c>
      <c r="Z9" s="1">
        <v>53.996000000000002</v>
      </c>
      <c r="AA9" s="1">
        <v>98.834000000000003</v>
      </c>
      <c r="AB9" s="1">
        <f t="shared" si="2"/>
        <v>74.171999999999997</v>
      </c>
      <c r="AC9" s="14">
        <f t="shared" si="3"/>
        <v>26.299366109281035</v>
      </c>
    </row>
    <row r="10" spans="2:29" x14ac:dyDescent="0.2">
      <c r="B10" s="33">
        <v>14</v>
      </c>
      <c r="C10" s="32">
        <v>85.016999999999996</v>
      </c>
      <c r="D10" s="32">
        <v>90.239000000000004</v>
      </c>
      <c r="E10" s="32">
        <v>81.5685</v>
      </c>
      <c r="F10" s="32"/>
      <c r="G10" s="32"/>
      <c r="H10" s="32">
        <v>44.468000000000004</v>
      </c>
      <c r="I10" s="32">
        <v>11.445</v>
      </c>
      <c r="J10" s="32">
        <f t="shared" si="0"/>
        <v>62.547499999999999</v>
      </c>
      <c r="K10" s="32">
        <f t="shared" si="1"/>
        <v>30.238484981890181</v>
      </c>
      <c r="L10" s="42"/>
      <c r="M10" s="1">
        <v>14</v>
      </c>
      <c r="N10" s="1">
        <v>27.725000000000001</v>
      </c>
      <c r="O10" s="1"/>
      <c r="P10" s="1"/>
      <c r="Q10" s="1">
        <v>38.686999999999998</v>
      </c>
      <c r="R10" s="1"/>
      <c r="S10" s="1"/>
      <c r="T10" s="1"/>
      <c r="U10" s="1"/>
      <c r="V10" s="1">
        <v>77.605999999999995</v>
      </c>
      <c r="W10" s="1">
        <v>64.463999999999999</v>
      </c>
      <c r="X10" s="1"/>
      <c r="Y10" s="1"/>
      <c r="Z10" s="1"/>
      <c r="AA10" s="1">
        <v>69.901499999999999</v>
      </c>
      <c r="AB10" s="1">
        <f t="shared" si="2"/>
        <v>55.676700000000004</v>
      </c>
      <c r="AC10" s="14">
        <f t="shared" si="3"/>
        <v>21.391605910964206</v>
      </c>
    </row>
    <row r="11" spans="2:29" x14ac:dyDescent="0.2"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3"/>
    </row>
    <row r="12" spans="2:29" x14ac:dyDescent="0.2">
      <c r="B12" s="103" t="s">
        <v>98</v>
      </c>
      <c r="C12" s="104"/>
      <c r="D12" s="104"/>
      <c r="E12" s="104"/>
      <c r="F12" s="104"/>
      <c r="G12" s="104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3"/>
    </row>
    <row r="13" spans="2:29" x14ac:dyDescent="0.2">
      <c r="B13" s="63"/>
      <c r="C13" s="64"/>
      <c r="D13" s="64"/>
      <c r="E13" s="64"/>
      <c r="F13" s="64"/>
      <c r="G13" s="64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3"/>
    </row>
    <row r="14" spans="2:29" x14ac:dyDescent="0.2">
      <c r="B14" s="69" t="s">
        <v>105</v>
      </c>
      <c r="C14" s="40" t="s">
        <v>106</v>
      </c>
      <c r="D14" s="40"/>
      <c r="E14" s="40"/>
      <c r="F14" s="40"/>
      <c r="G14" s="40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3"/>
    </row>
    <row r="15" spans="2:29" x14ac:dyDescent="0.2">
      <c r="B15" s="69" t="s">
        <v>6</v>
      </c>
      <c r="C15" s="40">
        <v>0.05</v>
      </c>
      <c r="D15" s="40"/>
      <c r="E15" s="40"/>
      <c r="F15" s="40"/>
      <c r="G15" s="40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3"/>
    </row>
    <row r="16" spans="2:29" x14ac:dyDescent="0.2">
      <c r="B16" s="69"/>
      <c r="C16" s="40"/>
      <c r="D16" s="40"/>
      <c r="E16" s="40"/>
      <c r="F16" s="40"/>
      <c r="G16" s="40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3"/>
    </row>
    <row r="17" spans="2:29" x14ac:dyDescent="0.2">
      <c r="B17" s="69" t="s">
        <v>7</v>
      </c>
      <c r="C17" s="40" t="s">
        <v>8</v>
      </c>
      <c r="D17" s="40" t="s">
        <v>9</v>
      </c>
      <c r="E17" s="40" t="s">
        <v>10</v>
      </c>
      <c r="F17" s="40" t="s">
        <v>11</v>
      </c>
      <c r="G17" s="40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3"/>
    </row>
    <row r="18" spans="2:29" x14ac:dyDescent="0.2">
      <c r="B18" s="69" t="s">
        <v>107</v>
      </c>
      <c r="C18" s="40">
        <v>6.52</v>
      </c>
      <c r="D18" s="40">
        <v>7.0599999999999996E-2</v>
      </c>
      <c r="E18" s="40" t="s">
        <v>15</v>
      </c>
      <c r="F18" s="40" t="s">
        <v>16</v>
      </c>
      <c r="G18" s="40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3"/>
    </row>
    <row r="19" spans="2:29" x14ac:dyDescent="0.2">
      <c r="B19" s="69" t="s">
        <v>194</v>
      </c>
      <c r="C19" s="40">
        <v>20.36</v>
      </c>
      <c r="D19" s="40" t="s">
        <v>13</v>
      </c>
      <c r="E19" s="40" t="s">
        <v>14</v>
      </c>
      <c r="F19" s="40" t="s">
        <v>5</v>
      </c>
      <c r="G19" s="40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3"/>
    </row>
    <row r="20" spans="2:29" x14ac:dyDescent="0.2">
      <c r="B20" s="69" t="s">
        <v>76</v>
      </c>
      <c r="C20" s="40">
        <v>2.327</v>
      </c>
      <c r="D20" s="40">
        <v>4.0500000000000001E-2</v>
      </c>
      <c r="E20" s="40" t="s">
        <v>35</v>
      </c>
      <c r="F20" s="40" t="s">
        <v>5</v>
      </c>
      <c r="G20" s="40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3"/>
    </row>
    <row r="21" spans="2:29" x14ac:dyDescent="0.2">
      <c r="B21" s="69"/>
      <c r="C21" s="40"/>
      <c r="D21" s="40"/>
      <c r="E21" s="40"/>
      <c r="F21" s="40"/>
      <c r="G21" s="40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3"/>
    </row>
    <row r="22" spans="2:29" x14ac:dyDescent="0.2">
      <c r="B22" s="69" t="s">
        <v>17</v>
      </c>
      <c r="C22" s="40" t="s">
        <v>109</v>
      </c>
      <c r="D22" s="40" t="s">
        <v>18</v>
      </c>
      <c r="E22" s="40" t="s">
        <v>19</v>
      </c>
      <c r="F22" s="40" t="s">
        <v>20</v>
      </c>
      <c r="G22" s="40" t="s">
        <v>9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3"/>
    </row>
    <row r="23" spans="2:29" x14ac:dyDescent="0.2">
      <c r="B23" s="69" t="s">
        <v>107</v>
      </c>
      <c r="C23" s="40">
        <v>12063</v>
      </c>
      <c r="D23" s="40">
        <v>6</v>
      </c>
      <c r="E23" s="40">
        <v>2011</v>
      </c>
      <c r="F23" s="40" t="s">
        <v>320</v>
      </c>
      <c r="G23" s="40" t="s">
        <v>321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3"/>
    </row>
    <row r="24" spans="2:29" x14ac:dyDescent="0.2">
      <c r="B24" s="69" t="s">
        <v>194</v>
      </c>
      <c r="C24" s="40">
        <v>37670</v>
      </c>
      <c r="D24" s="40">
        <v>6</v>
      </c>
      <c r="E24" s="40">
        <v>6278</v>
      </c>
      <c r="F24" s="40" t="s">
        <v>322</v>
      </c>
      <c r="G24" s="40" t="s">
        <v>21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3"/>
    </row>
    <row r="25" spans="2:29" x14ac:dyDescent="0.2">
      <c r="B25" s="69" t="s">
        <v>76</v>
      </c>
      <c r="C25" s="40">
        <v>4305</v>
      </c>
      <c r="D25" s="40">
        <v>1</v>
      </c>
      <c r="E25" s="40">
        <v>4305</v>
      </c>
      <c r="F25" s="40" t="s">
        <v>323</v>
      </c>
      <c r="G25" s="40" t="s">
        <v>103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3"/>
    </row>
    <row r="26" spans="2:29" x14ac:dyDescent="0.2">
      <c r="B26" s="69" t="s">
        <v>22</v>
      </c>
      <c r="C26" s="40">
        <v>115316</v>
      </c>
      <c r="D26" s="40">
        <v>115</v>
      </c>
      <c r="E26" s="40">
        <v>1003</v>
      </c>
      <c r="F26" s="40"/>
      <c r="G26" s="40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3"/>
    </row>
    <row r="27" spans="2:29" x14ac:dyDescent="0.2">
      <c r="B27" s="69"/>
      <c r="C27" s="40"/>
      <c r="D27" s="40"/>
      <c r="E27" s="40"/>
      <c r="F27" s="40"/>
      <c r="G27" s="40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3"/>
    </row>
    <row r="28" spans="2:29" x14ac:dyDescent="0.2">
      <c r="B28" s="69" t="s">
        <v>23</v>
      </c>
      <c r="C28" s="40"/>
      <c r="D28" s="40"/>
      <c r="E28" s="40"/>
      <c r="F28" s="40"/>
      <c r="G28" s="40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3"/>
    </row>
    <row r="29" spans="2:29" x14ac:dyDescent="0.2">
      <c r="B29" s="69" t="s">
        <v>324</v>
      </c>
      <c r="C29" s="40">
        <v>89.6</v>
      </c>
      <c r="D29" s="40"/>
      <c r="E29" s="40"/>
      <c r="F29" s="40"/>
      <c r="G29" s="40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3"/>
    </row>
    <row r="30" spans="2:29" x14ac:dyDescent="0.2">
      <c r="B30" s="69" t="s">
        <v>325</v>
      </c>
      <c r="C30" s="40">
        <v>102</v>
      </c>
      <c r="D30" s="40"/>
      <c r="E30" s="40"/>
      <c r="F30" s="40"/>
      <c r="G30" s="40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3"/>
    </row>
    <row r="31" spans="2:29" x14ac:dyDescent="0.2">
      <c r="B31" s="69" t="s">
        <v>110</v>
      </c>
      <c r="C31" s="40">
        <v>-12.42</v>
      </c>
      <c r="D31" s="40"/>
      <c r="E31" s="40"/>
      <c r="F31" s="40"/>
      <c r="G31" s="40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3"/>
    </row>
    <row r="32" spans="2:29" x14ac:dyDescent="0.2">
      <c r="B32" s="69" t="s">
        <v>24</v>
      </c>
      <c r="C32" s="40">
        <v>5.992</v>
      </c>
      <c r="D32" s="40"/>
      <c r="E32" s="40"/>
      <c r="F32" s="40"/>
      <c r="G32" s="40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3"/>
    </row>
    <row r="33" spans="2:29" x14ac:dyDescent="0.2">
      <c r="B33" s="69" t="s">
        <v>25</v>
      </c>
      <c r="C33" s="40" t="s">
        <v>326</v>
      </c>
      <c r="D33" s="40"/>
      <c r="E33" s="40"/>
      <c r="F33" s="40"/>
      <c r="G33" s="40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3"/>
    </row>
    <row r="34" spans="2:29" x14ac:dyDescent="0.2">
      <c r="B34" s="69"/>
      <c r="C34" s="40"/>
      <c r="D34" s="40"/>
      <c r="E34" s="40"/>
      <c r="F34" s="40"/>
      <c r="G34" s="40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3"/>
    </row>
    <row r="35" spans="2:29" x14ac:dyDescent="0.2">
      <c r="B35" s="69" t="s">
        <v>26</v>
      </c>
      <c r="C35" s="40"/>
      <c r="D35" s="40"/>
      <c r="E35" s="40"/>
      <c r="F35" s="40"/>
      <c r="G35" s="40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3"/>
    </row>
    <row r="36" spans="2:29" x14ac:dyDescent="0.2">
      <c r="B36" s="69" t="s">
        <v>78</v>
      </c>
      <c r="C36" s="40">
        <v>2</v>
      </c>
      <c r="D36" s="40"/>
      <c r="E36" s="40"/>
      <c r="F36" s="40"/>
      <c r="G36" s="40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3"/>
    </row>
    <row r="37" spans="2:29" x14ac:dyDescent="0.2">
      <c r="B37" s="69" t="s">
        <v>336</v>
      </c>
      <c r="C37" s="40">
        <v>7</v>
      </c>
      <c r="D37" s="40"/>
      <c r="E37" s="40"/>
      <c r="F37" s="40"/>
      <c r="G37" s="40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3"/>
    </row>
    <row r="38" spans="2:29" x14ac:dyDescent="0.2">
      <c r="B38" s="69" t="s">
        <v>112</v>
      </c>
      <c r="C38" s="40">
        <v>129</v>
      </c>
      <c r="D38" s="40"/>
      <c r="E38" s="40"/>
      <c r="F38" s="40"/>
      <c r="G38" s="40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3"/>
    </row>
    <row r="39" spans="2:29" x14ac:dyDescent="0.2"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3"/>
    </row>
    <row r="40" spans="2:29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3"/>
    </row>
    <row r="41" spans="2:29" x14ac:dyDescent="0.2">
      <c r="B41" s="83" t="s">
        <v>116</v>
      </c>
      <c r="C41" s="73"/>
      <c r="D41" s="73"/>
      <c r="E41" s="73"/>
      <c r="F41" s="73"/>
      <c r="G41" s="73"/>
      <c r="H41" s="73"/>
      <c r="I41" s="73"/>
      <c r="J41" s="73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3"/>
    </row>
    <row r="42" spans="2:29" x14ac:dyDescent="0.2">
      <c r="B42" s="61"/>
      <c r="C42" s="27"/>
      <c r="D42" s="27"/>
      <c r="E42" s="27"/>
      <c r="F42" s="27"/>
      <c r="G42" s="27"/>
      <c r="H42" s="27"/>
      <c r="I42" s="27"/>
      <c r="J42" s="27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3"/>
    </row>
    <row r="43" spans="2:29" x14ac:dyDescent="0.2">
      <c r="B43" s="69" t="s">
        <v>27</v>
      </c>
      <c r="C43" s="40">
        <v>1</v>
      </c>
      <c r="D43" s="40"/>
      <c r="E43" s="40"/>
      <c r="F43" s="40"/>
      <c r="G43" s="40"/>
      <c r="H43" s="40"/>
      <c r="I43" s="40"/>
      <c r="J43" s="40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3"/>
    </row>
    <row r="44" spans="2:29" x14ac:dyDescent="0.2">
      <c r="B44" s="69" t="s">
        <v>28</v>
      </c>
      <c r="C44" s="40">
        <v>7</v>
      </c>
      <c r="D44" s="40"/>
      <c r="E44" s="40"/>
      <c r="F44" s="40"/>
      <c r="G44" s="40"/>
      <c r="H44" s="40"/>
      <c r="I44" s="40"/>
      <c r="J44" s="40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3"/>
    </row>
    <row r="45" spans="2:29" x14ac:dyDescent="0.2">
      <c r="B45" s="69" t="s">
        <v>6</v>
      </c>
      <c r="C45" s="40">
        <v>0.05</v>
      </c>
      <c r="D45" s="40"/>
      <c r="E45" s="40"/>
      <c r="F45" s="40"/>
      <c r="G45" s="40"/>
      <c r="H45" s="40"/>
      <c r="I45" s="40"/>
      <c r="J45" s="40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3"/>
    </row>
    <row r="46" spans="2:29" x14ac:dyDescent="0.2">
      <c r="B46" s="69"/>
      <c r="C46" s="40"/>
      <c r="D46" s="40"/>
      <c r="E46" s="40"/>
      <c r="F46" s="40"/>
      <c r="G46" s="40"/>
      <c r="H46" s="40"/>
      <c r="I46" s="40"/>
      <c r="J46" s="40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3"/>
    </row>
    <row r="47" spans="2:29" x14ac:dyDescent="0.2">
      <c r="B47" s="69" t="s">
        <v>29</v>
      </c>
      <c r="C47" s="40" t="s">
        <v>113</v>
      </c>
      <c r="D47" s="40" t="s">
        <v>30</v>
      </c>
      <c r="E47" s="40" t="s">
        <v>31</v>
      </c>
      <c r="F47" s="40" t="s">
        <v>32</v>
      </c>
      <c r="G47" s="40" t="s">
        <v>33</v>
      </c>
      <c r="H47" s="40"/>
      <c r="I47" s="40"/>
      <c r="J47" s="40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3"/>
    </row>
    <row r="48" spans="2:29" x14ac:dyDescent="0.2">
      <c r="B48" s="69"/>
      <c r="C48" s="40"/>
      <c r="D48" s="40"/>
      <c r="E48" s="40"/>
      <c r="F48" s="40"/>
      <c r="G48" s="40"/>
      <c r="H48" s="40"/>
      <c r="I48" s="40"/>
      <c r="J48" s="40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3"/>
    </row>
    <row r="49" spans="2:29" x14ac:dyDescent="0.2">
      <c r="B49" s="69" t="s">
        <v>341</v>
      </c>
      <c r="C49" s="40"/>
      <c r="D49" s="40"/>
      <c r="E49" s="40"/>
      <c r="F49" s="40"/>
      <c r="G49" s="40"/>
      <c r="H49" s="40"/>
      <c r="I49" s="40"/>
      <c r="J49" s="40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3"/>
    </row>
    <row r="50" spans="2:29" x14ac:dyDescent="0.2">
      <c r="B50" s="69" t="s">
        <v>34</v>
      </c>
      <c r="C50" s="40">
        <v>-44.16</v>
      </c>
      <c r="D50" s="40" t="s">
        <v>327</v>
      </c>
      <c r="E50" s="40" t="s">
        <v>5</v>
      </c>
      <c r="F50" s="40" t="s">
        <v>35</v>
      </c>
      <c r="G50" s="40">
        <v>3.5499999999999997E-2</v>
      </c>
      <c r="H50" s="40"/>
      <c r="I50" s="40"/>
      <c r="J50" s="40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3"/>
    </row>
    <row r="51" spans="2:29" x14ac:dyDescent="0.2">
      <c r="B51" s="69" t="s">
        <v>37</v>
      </c>
      <c r="C51" s="40">
        <v>-35.19</v>
      </c>
      <c r="D51" s="40" t="s">
        <v>328</v>
      </c>
      <c r="E51" s="40" t="s">
        <v>16</v>
      </c>
      <c r="F51" s="40" t="s">
        <v>15</v>
      </c>
      <c r="G51" s="40">
        <v>0.12590000000000001</v>
      </c>
      <c r="H51" s="40"/>
      <c r="I51" s="40"/>
      <c r="J51" s="40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3"/>
    </row>
    <row r="52" spans="2:29" x14ac:dyDescent="0.2">
      <c r="B52" s="69" t="s">
        <v>163</v>
      </c>
      <c r="C52" s="40">
        <v>-22.14</v>
      </c>
      <c r="D52" s="40" t="s">
        <v>329</v>
      </c>
      <c r="E52" s="40" t="s">
        <v>16</v>
      </c>
      <c r="F52" s="40" t="s">
        <v>15</v>
      </c>
      <c r="G52" s="40">
        <v>0.93559999999999999</v>
      </c>
      <c r="H52" s="40"/>
      <c r="I52" s="40"/>
      <c r="J52" s="40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3"/>
    </row>
    <row r="53" spans="2:29" x14ac:dyDescent="0.2">
      <c r="B53" s="69" t="s">
        <v>165</v>
      </c>
      <c r="C53" s="40">
        <v>-6.8810000000000002</v>
      </c>
      <c r="D53" s="40" t="s">
        <v>330</v>
      </c>
      <c r="E53" s="40" t="s">
        <v>16</v>
      </c>
      <c r="F53" s="40" t="s">
        <v>15</v>
      </c>
      <c r="G53" s="40" t="s">
        <v>36</v>
      </c>
      <c r="H53" s="40"/>
      <c r="I53" s="40"/>
      <c r="J53" s="40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3"/>
    </row>
    <row r="54" spans="2:29" x14ac:dyDescent="0.2">
      <c r="B54" s="69" t="s">
        <v>167</v>
      </c>
      <c r="C54" s="40">
        <v>14.77</v>
      </c>
      <c r="D54" s="40" t="s">
        <v>331</v>
      </c>
      <c r="E54" s="40" t="s">
        <v>16</v>
      </c>
      <c r="F54" s="40" t="s">
        <v>15</v>
      </c>
      <c r="G54" s="40" t="s">
        <v>36</v>
      </c>
      <c r="H54" s="40"/>
      <c r="I54" s="40"/>
      <c r="J54" s="40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3"/>
    </row>
    <row r="55" spans="2:29" x14ac:dyDescent="0.2">
      <c r="B55" s="69" t="s">
        <v>169</v>
      </c>
      <c r="C55" s="40">
        <v>-0.19259999999999999</v>
      </c>
      <c r="D55" s="40" t="s">
        <v>332</v>
      </c>
      <c r="E55" s="40" t="s">
        <v>16</v>
      </c>
      <c r="F55" s="40" t="s">
        <v>15</v>
      </c>
      <c r="G55" s="40" t="s">
        <v>36</v>
      </c>
      <c r="H55" s="40"/>
      <c r="I55" s="40"/>
      <c r="J55" s="40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3"/>
    </row>
    <row r="56" spans="2:29" x14ac:dyDescent="0.2">
      <c r="B56" s="69" t="s">
        <v>171</v>
      </c>
      <c r="C56" s="40">
        <v>6.8710000000000004</v>
      </c>
      <c r="D56" s="40" t="s">
        <v>333</v>
      </c>
      <c r="E56" s="40" t="s">
        <v>16</v>
      </c>
      <c r="F56" s="40" t="s">
        <v>15</v>
      </c>
      <c r="G56" s="40" t="s">
        <v>36</v>
      </c>
      <c r="H56" s="40"/>
      <c r="I56" s="40"/>
      <c r="J56" s="40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3"/>
    </row>
    <row r="57" spans="2:29" x14ac:dyDescent="0.2">
      <c r="B57" s="69"/>
      <c r="C57" s="40"/>
      <c r="D57" s="40"/>
      <c r="E57" s="40"/>
      <c r="F57" s="40"/>
      <c r="G57" s="40"/>
      <c r="H57" s="40"/>
      <c r="I57" s="40"/>
      <c r="J57" s="40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3"/>
    </row>
    <row r="58" spans="2:29" x14ac:dyDescent="0.2">
      <c r="B58" s="69"/>
      <c r="C58" s="40"/>
      <c r="D58" s="40"/>
      <c r="E58" s="40"/>
      <c r="F58" s="40"/>
      <c r="G58" s="40"/>
      <c r="H58" s="40"/>
      <c r="I58" s="40"/>
      <c r="J58" s="40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3"/>
    </row>
    <row r="59" spans="2:29" x14ac:dyDescent="0.2">
      <c r="B59" s="69" t="s">
        <v>38</v>
      </c>
      <c r="C59" s="40" t="s">
        <v>114</v>
      </c>
      <c r="D59" s="40" t="s">
        <v>115</v>
      </c>
      <c r="E59" s="40" t="s">
        <v>113</v>
      </c>
      <c r="F59" s="40" t="s">
        <v>39</v>
      </c>
      <c r="G59" s="40" t="s">
        <v>40</v>
      </c>
      <c r="H59" s="40" t="s">
        <v>41</v>
      </c>
      <c r="I59" s="40" t="s">
        <v>42</v>
      </c>
      <c r="J59" s="40" t="s">
        <v>18</v>
      </c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3"/>
    </row>
    <row r="60" spans="2:29" x14ac:dyDescent="0.2">
      <c r="B60" s="69"/>
      <c r="C60" s="40"/>
      <c r="D60" s="40"/>
      <c r="E60" s="40"/>
      <c r="F60" s="40"/>
      <c r="G60" s="40"/>
      <c r="H60" s="40"/>
      <c r="I60" s="40"/>
      <c r="J60" s="40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3"/>
    </row>
    <row r="61" spans="2:29" x14ac:dyDescent="0.2">
      <c r="B61" s="69" t="s">
        <v>341</v>
      </c>
      <c r="C61" s="40"/>
      <c r="D61" s="40"/>
      <c r="E61" s="40"/>
      <c r="F61" s="40"/>
      <c r="G61" s="40"/>
      <c r="H61" s="40"/>
      <c r="I61" s="40"/>
      <c r="J61" s="40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3"/>
    </row>
    <row r="62" spans="2:29" x14ac:dyDescent="0.2">
      <c r="B62" s="69" t="s">
        <v>34</v>
      </c>
      <c r="C62" s="40">
        <v>97.86</v>
      </c>
      <c r="D62" s="40">
        <v>142</v>
      </c>
      <c r="E62" s="40">
        <v>-44.16</v>
      </c>
      <c r="F62" s="40">
        <v>15.45</v>
      </c>
      <c r="G62" s="40">
        <v>6</v>
      </c>
      <c r="H62" s="40">
        <v>14</v>
      </c>
      <c r="I62" s="40">
        <v>2.8580000000000001</v>
      </c>
      <c r="J62" s="40">
        <v>115</v>
      </c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3"/>
    </row>
    <row r="63" spans="2:29" x14ac:dyDescent="0.2">
      <c r="B63" s="69" t="s">
        <v>37</v>
      </c>
      <c r="C63" s="40">
        <v>85.92</v>
      </c>
      <c r="D63" s="40">
        <v>121.1</v>
      </c>
      <c r="E63" s="40">
        <v>-35.19</v>
      </c>
      <c r="F63" s="40">
        <v>14.66</v>
      </c>
      <c r="G63" s="40">
        <v>7</v>
      </c>
      <c r="H63" s="40">
        <v>14</v>
      </c>
      <c r="I63" s="40">
        <v>2.4</v>
      </c>
      <c r="J63" s="40">
        <v>115</v>
      </c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3"/>
    </row>
    <row r="64" spans="2:29" x14ac:dyDescent="0.2">
      <c r="B64" s="69" t="s">
        <v>163</v>
      </c>
      <c r="C64" s="40">
        <v>99.79</v>
      </c>
      <c r="D64" s="40">
        <v>121.9</v>
      </c>
      <c r="E64" s="40">
        <v>-22.14</v>
      </c>
      <c r="F64" s="40">
        <v>14.66</v>
      </c>
      <c r="G64" s="40">
        <v>7</v>
      </c>
      <c r="H64" s="40">
        <v>14</v>
      </c>
      <c r="I64" s="40">
        <v>1.51</v>
      </c>
      <c r="J64" s="40">
        <v>115</v>
      </c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3"/>
    </row>
    <row r="65" spans="2:29" x14ac:dyDescent="0.2">
      <c r="B65" s="69" t="s">
        <v>165</v>
      </c>
      <c r="C65" s="40">
        <v>104.2</v>
      </c>
      <c r="D65" s="40">
        <v>111.1</v>
      </c>
      <c r="E65" s="40">
        <v>-6.8810000000000002</v>
      </c>
      <c r="F65" s="40">
        <v>14.66</v>
      </c>
      <c r="G65" s="40">
        <v>7</v>
      </c>
      <c r="H65" s="40">
        <v>14</v>
      </c>
      <c r="I65" s="40">
        <v>0.46939999999999998</v>
      </c>
      <c r="J65" s="40">
        <v>115</v>
      </c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3"/>
    </row>
    <row r="66" spans="2:29" x14ac:dyDescent="0.2">
      <c r="B66" s="69" t="s">
        <v>167</v>
      </c>
      <c r="C66" s="40">
        <v>102.9</v>
      </c>
      <c r="D66" s="40">
        <v>88.12</v>
      </c>
      <c r="E66" s="40">
        <v>14.77</v>
      </c>
      <c r="F66" s="40">
        <v>14.85</v>
      </c>
      <c r="G66" s="40">
        <v>7</v>
      </c>
      <c r="H66" s="40">
        <v>13</v>
      </c>
      <c r="I66" s="40">
        <v>0.99480000000000002</v>
      </c>
      <c r="J66" s="40">
        <v>115</v>
      </c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3"/>
    </row>
    <row r="67" spans="2:29" x14ac:dyDescent="0.2">
      <c r="B67" s="69" t="s">
        <v>169</v>
      </c>
      <c r="C67" s="40">
        <v>73.98</v>
      </c>
      <c r="D67" s="40">
        <v>74.17</v>
      </c>
      <c r="E67" s="40">
        <v>-0.19259999999999999</v>
      </c>
      <c r="F67" s="40">
        <v>15.96</v>
      </c>
      <c r="G67" s="40">
        <v>7</v>
      </c>
      <c r="H67" s="40">
        <v>9</v>
      </c>
      <c r="I67" s="40">
        <v>1.2070000000000001E-2</v>
      </c>
      <c r="J67" s="40">
        <v>115</v>
      </c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3"/>
    </row>
    <row r="68" spans="2:29" ht="16" thickBot="1" x14ac:dyDescent="0.25">
      <c r="B68" s="69" t="s">
        <v>171</v>
      </c>
      <c r="C68" s="40">
        <v>62.55</v>
      </c>
      <c r="D68" s="40">
        <v>55.68</v>
      </c>
      <c r="E68" s="40">
        <v>6.8710000000000004</v>
      </c>
      <c r="F68" s="40">
        <v>20.03</v>
      </c>
      <c r="G68" s="40">
        <v>5</v>
      </c>
      <c r="H68" s="40">
        <v>5</v>
      </c>
      <c r="I68" s="40">
        <v>0.34310000000000002</v>
      </c>
      <c r="J68" s="40">
        <v>115</v>
      </c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2"/>
    </row>
  </sheetData>
  <mergeCells count="4">
    <mergeCell ref="M2:AC2"/>
    <mergeCell ref="B2:K2"/>
    <mergeCell ref="B12:G12"/>
    <mergeCell ref="B41:J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Figure 6B</vt:lpstr>
      <vt:lpstr>Figure 6C</vt:lpstr>
      <vt:lpstr>Figure 6D</vt:lpstr>
      <vt:lpstr>Figure 6E</vt:lpstr>
      <vt:lpstr>Figure 6G</vt:lpstr>
      <vt:lpstr>Figure 6H</vt:lpstr>
      <vt:lpstr>Figure 6I</vt:lpstr>
      <vt:lpstr>Figure 6J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2022-04-25T15:10:44Z</dcterms:modified>
</cp:coreProperties>
</file>